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238" i="1" l="1"/>
  <c r="D1217" i="1" l="1"/>
  <c r="D749" i="1" l="1"/>
  <c r="D215" i="1" l="1"/>
  <c r="D214" i="1"/>
  <c r="D109" i="1" l="1"/>
  <c r="D136" i="1" l="1"/>
  <c r="D748" i="1" l="1"/>
  <c r="D750" i="1"/>
  <c r="D625" i="1"/>
  <c r="D615" i="1"/>
  <c r="D582" i="1"/>
  <c r="D270" i="1" l="1"/>
  <c r="D471" i="1" l="1"/>
  <c r="D454" i="1"/>
  <c r="D435" i="1"/>
  <c r="D371" i="1" l="1"/>
  <c r="D534" i="1" l="1"/>
  <c r="D533" i="1"/>
  <c r="D269" i="1" l="1"/>
  <c r="D1229" i="1" l="1"/>
  <c r="D1228" i="1"/>
  <c r="D1230" i="1" s="1"/>
  <c r="D434" i="1" l="1"/>
  <c r="D899" i="1" l="1"/>
  <c r="D892" i="1"/>
  <c r="D1237" i="1" l="1"/>
  <c r="D1236" i="1"/>
  <c r="D1190" i="1"/>
  <c r="D1189" i="1"/>
  <c r="D1154" i="1"/>
  <c r="D1153" i="1"/>
  <c r="D1142" i="1"/>
  <c r="D1125" i="1"/>
  <c r="D1124" i="1"/>
  <c r="D1098" i="1"/>
  <c r="D1097" i="1"/>
  <c r="D1099" i="1" s="1"/>
  <c r="D1072" i="1"/>
  <c r="D1100" i="1" s="1"/>
  <c r="D1048" i="1"/>
  <c r="D1047" i="1"/>
  <c r="D1049" i="1" s="1"/>
  <c r="D1026" i="1"/>
  <c r="D1051" i="1" s="1"/>
  <c r="D1025" i="1"/>
  <c r="D1011" i="1"/>
  <c r="D999" i="1"/>
  <c r="D989" i="1"/>
  <c r="D972" i="1"/>
  <c r="D954" i="1"/>
  <c r="D931" i="1"/>
  <c r="D930" i="1"/>
  <c r="D1013" i="1" s="1"/>
  <c r="D908" i="1"/>
  <c r="D884" i="1"/>
  <c r="D885" i="1"/>
  <c r="D873" i="1"/>
  <c r="D872" i="1"/>
  <c r="D871" i="1"/>
  <c r="D851" i="1"/>
  <c r="D850" i="1"/>
  <c r="D849" i="1"/>
  <c r="D828" i="1"/>
  <c r="D813" i="1"/>
  <c r="D766" i="1"/>
  <c r="D760" i="1"/>
  <c r="D759" i="1"/>
  <c r="D724" i="1"/>
  <c r="D723" i="1"/>
  <c r="D715" i="1"/>
  <c r="D714" i="1"/>
  <c r="D703" i="1"/>
  <c r="D699" i="1"/>
  <c r="D698" i="1"/>
  <c r="D697" i="1"/>
  <c r="D683" i="1"/>
  <c r="D665" i="1"/>
  <c r="D664" i="1"/>
  <c r="D653" i="1"/>
  <c r="D686" i="1" s="1"/>
  <c r="D652" i="1"/>
  <c r="D651" i="1"/>
  <c r="D605" i="1"/>
  <c r="D597" i="1"/>
  <c r="D628" i="1" s="1"/>
  <c r="D596" i="1"/>
  <c r="D558" i="1"/>
  <c r="D549" i="1"/>
  <c r="D540" i="1"/>
  <c r="D560" i="1"/>
  <c r="D487" i="1"/>
  <c r="D470" i="1"/>
  <c r="D469" i="1"/>
  <c r="D455" i="1"/>
  <c r="D446" i="1"/>
  <c r="D445" i="1"/>
  <c r="D433" i="1"/>
  <c r="D401" i="1"/>
  <c r="D392" i="1"/>
  <c r="D385" i="1"/>
  <c r="D384" i="1"/>
  <c r="D383" i="1"/>
  <c r="D370" i="1"/>
  <c r="D321" i="1"/>
  <c r="D314" i="1"/>
  <c r="D313" i="1"/>
  <c r="D148" i="1"/>
  <c r="D150" i="1" s="1"/>
  <c r="D137" i="1"/>
  <c r="D108" i="1"/>
  <c r="D768" i="1" l="1"/>
  <c r="D149" i="1"/>
  <c r="D323" i="1"/>
  <c r="D909" i="1"/>
  <c r="D322" i="1"/>
  <c r="D403" i="1"/>
  <c r="D488" i="1"/>
  <c r="D490" i="1"/>
  <c r="D684" i="1"/>
  <c r="D767" i="1"/>
  <c r="D769" i="1"/>
  <c r="D830" i="1"/>
  <c r="D1050" i="1"/>
  <c r="F1049" i="1" s="1"/>
  <c r="D1191" i="1"/>
  <c r="D1232" i="1"/>
  <c r="D402" i="1"/>
  <c r="D404" i="1"/>
  <c r="D489" i="1"/>
  <c r="D627" i="1"/>
  <c r="D685" i="1"/>
  <c r="D1014" i="1"/>
  <c r="F1012" i="1" s="1"/>
  <c r="D1193" i="1"/>
  <c r="F1236" i="1"/>
  <c r="D78" i="1"/>
  <c r="D77" i="1"/>
  <c r="D62" i="1"/>
  <c r="D63" i="1"/>
  <c r="D80" i="1" s="1"/>
  <c r="D64" i="1"/>
  <c r="D30" i="1"/>
  <c r="F149" i="1" l="1"/>
  <c r="F1191" i="1"/>
  <c r="F626" i="1"/>
  <c r="F488" i="1"/>
  <c r="F767" i="1"/>
  <c r="F684" i="1"/>
  <c r="F402" i="1"/>
  <c r="D81" i="1"/>
  <c r="D79" i="1"/>
  <c r="D1233" i="1" s="1"/>
  <c r="D900" i="1"/>
  <c r="D911" i="1" s="1"/>
  <c r="D893" i="1"/>
  <c r="D910" i="1" s="1"/>
  <c r="D1234" i="1" s="1"/>
  <c r="D496" i="1"/>
  <c r="D561" i="1" s="1"/>
  <c r="D315" i="1"/>
  <c r="D324" i="1" s="1"/>
  <c r="F322" i="1" s="1"/>
  <c r="F79" i="1" l="1"/>
  <c r="F909" i="1"/>
  <c r="D1235" i="1"/>
  <c r="F559" i="1"/>
  <c r="F1099" i="1"/>
  <c r="F1230" i="1"/>
  <c r="F829" i="1" l="1"/>
  <c r="F1233" i="1" s="1"/>
</calcChain>
</file>

<file path=xl/sharedStrings.xml><?xml version="1.0" encoding="utf-8"?>
<sst xmlns="http://schemas.openxmlformats.org/spreadsheetml/2006/main" count="3141" uniqueCount="938">
  <si>
    <t>ул. Ворошилова</t>
  </si>
  <si>
    <t>грунт</t>
  </si>
  <si>
    <t>ул. Береговая</t>
  </si>
  <si>
    <t>ул. Комсомольская</t>
  </si>
  <si>
    <t>ул. Красных Орлов</t>
  </si>
  <si>
    <t>ул. Красноармейская</t>
  </si>
  <si>
    <t>ул. Ленина</t>
  </si>
  <si>
    <t>грунтощебень</t>
  </si>
  <si>
    <t>ул. Партизанская</t>
  </si>
  <si>
    <t>ул. Пионерская</t>
  </si>
  <si>
    <t>ул. Степана Разина</t>
  </si>
  <si>
    <t>ул. 8 Марта</t>
  </si>
  <si>
    <t>№ п/п</t>
  </si>
  <si>
    <t>Местоположение</t>
  </si>
  <si>
    <t>Протяженность, м</t>
  </si>
  <si>
    <t>Вид покрытия</t>
  </si>
  <si>
    <t>Назначение</t>
  </si>
  <si>
    <t>деревня Большая Грязнуха</t>
  </si>
  <si>
    <r>
      <t>1.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</si>
  <si>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 xml:space="preserve">Связь внутри </t>
  </si>
  <si>
    <r>
      <t>2.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</si>
  <si>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3.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</si>
  <si>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4.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</si>
  <si>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5.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</si>
  <si>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6.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</si>
  <si>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7.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</si>
  <si>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8.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</si>
  <si>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r>
      <t>9.</t>
    </r>
    <r>
      <rPr>
        <sz val="7"/>
        <color theme="1"/>
        <rFont val="Times New Roman"/>
        <family val="1"/>
        <charset val="204"/>
      </rPr>
      <t xml:space="preserve">   </t>
    </r>
    <r>
      <rPr>
        <sz val="8"/>
        <color theme="1"/>
        <rFont val="Times New Roman"/>
        <family val="1"/>
        <charset val="204"/>
      </rPr>
      <t> </t>
    </r>
  </si>
  <si>
    <t>10. </t>
  </si>
  <si>
    <t>Общая протяженность</t>
  </si>
  <si>
    <t>село Травянское</t>
  </si>
  <si>
    <t>ул. Карла Маркса</t>
  </si>
  <si>
    <t>ул. Новая</t>
  </si>
  <si>
    <t>ул. Волкова</t>
  </si>
  <si>
    <t>асфальтобетон</t>
  </si>
  <si>
    <t>ул. Советская</t>
  </si>
  <si>
    <t>ул. 1 Мая</t>
  </si>
  <si>
    <t xml:space="preserve">ул. Крупской </t>
  </si>
  <si>
    <t>ул. Клинова</t>
  </si>
  <si>
    <t xml:space="preserve">ул. Кирова </t>
  </si>
  <si>
    <t>11. </t>
  </si>
  <si>
    <t>ул. Свердлова</t>
  </si>
  <si>
    <t>12. </t>
  </si>
  <si>
    <t>ул. Чапаева</t>
  </si>
  <si>
    <t>13. </t>
  </si>
  <si>
    <t>ул. Буденного</t>
  </si>
  <si>
    <t>14. </t>
  </si>
  <si>
    <t>ул. Северная</t>
  </si>
  <si>
    <t>15. </t>
  </si>
  <si>
    <t>ул. Рабочая</t>
  </si>
  <si>
    <t>16. </t>
  </si>
  <si>
    <t>деревня Кремлёвка</t>
  </si>
  <si>
    <t>ул. Юбилейная</t>
  </si>
  <si>
    <t>село Новоисетское</t>
  </si>
  <si>
    <t>ул. Мира</t>
  </si>
  <si>
    <t>ул. Ленина (центр)</t>
  </si>
  <si>
    <t>ул. Ленина (между домами)</t>
  </si>
  <si>
    <t>ул. Калинина</t>
  </si>
  <si>
    <t>ул. Кирова</t>
  </si>
  <si>
    <t>ул. Набережная</t>
  </si>
  <si>
    <t>ул. Садовая</t>
  </si>
  <si>
    <t>деревня Черноскутова</t>
  </si>
  <si>
    <t>ул. Центральная</t>
  </si>
  <si>
    <t>автодорога «д. Черноскутова – с. Колчедан»</t>
  </si>
  <si>
    <t xml:space="preserve">Связь между </t>
  </si>
  <si>
    <t xml:space="preserve">деревня Боевка </t>
  </si>
  <si>
    <t xml:space="preserve">ул. Калинина </t>
  </si>
  <si>
    <t>поселок городского типа Мартюш</t>
  </si>
  <si>
    <t>ул. Молодежная</t>
  </si>
  <si>
    <t>ул. Строителей</t>
  </si>
  <si>
    <t>ул. Речная</t>
  </si>
  <si>
    <t>ул. Кленовая</t>
  </si>
  <si>
    <t>ул. Рябиновая</t>
  </si>
  <si>
    <t>ул. Победы</t>
  </si>
  <si>
    <t xml:space="preserve">ул. Совхозная </t>
  </si>
  <si>
    <t>ул. Школьная</t>
  </si>
  <si>
    <t xml:space="preserve">ул. Советская </t>
  </si>
  <si>
    <t>ул. Титова</t>
  </si>
  <si>
    <t>17. </t>
  </si>
  <si>
    <t>18. </t>
  </si>
  <si>
    <t>ул. Пушкина</t>
  </si>
  <si>
    <t>ул. Цветочная</t>
  </si>
  <si>
    <t>ул. Полевая</t>
  </si>
  <si>
    <t>ул. Восточная</t>
  </si>
  <si>
    <t xml:space="preserve">ул. Сиреневая </t>
  </si>
  <si>
    <t>ул. Земляничная</t>
  </si>
  <si>
    <t>ул. Ясная</t>
  </si>
  <si>
    <t>ул. Южная</t>
  </si>
  <si>
    <t>ул. Бажова</t>
  </si>
  <si>
    <t>деревня Брод</t>
  </si>
  <si>
    <t>ул. М. Горького</t>
  </si>
  <si>
    <t>ул. Андропова</t>
  </si>
  <si>
    <t>ул. Гагарина</t>
  </si>
  <si>
    <t>ул. Фрунзе</t>
  </si>
  <si>
    <t>пер. Береговой</t>
  </si>
  <si>
    <t>ул. Д. Бедного</t>
  </si>
  <si>
    <t>ул. Светлая</t>
  </si>
  <si>
    <t>ул. Чистой росы</t>
  </si>
  <si>
    <t>деревня Щербакова</t>
  </si>
  <si>
    <t>от границы деревни Ключики до автодороги «д. Брод – д. Щербакова»</t>
  </si>
  <si>
    <t>ул. Пролетарская</t>
  </si>
  <si>
    <t>ул. Башарина</t>
  </si>
  <si>
    <t>ул. Розы Люксембург</t>
  </si>
  <si>
    <t>ул. Парижской Коммуны</t>
  </si>
  <si>
    <t>ул. Овражная</t>
  </si>
  <si>
    <t>ул. Лесная</t>
  </si>
  <si>
    <t>ул. Красной Зари</t>
  </si>
  <si>
    <t>ул. И. Талькова</t>
  </si>
  <si>
    <t>ул. Исетская</t>
  </si>
  <si>
    <t>ул. Репина</t>
  </si>
  <si>
    <t>ул. Колхозная</t>
  </si>
  <si>
    <t>ул. Солнечная</t>
  </si>
  <si>
    <t>деревня Ключики</t>
  </si>
  <si>
    <t>село Позариха</t>
  </si>
  <si>
    <t>пер. Геологов</t>
  </si>
  <si>
    <t>пер. Заозёрный</t>
  </si>
  <si>
    <t>пер. Калинина</t>
  </si>
  <si>
    <t>ул. Лабораторная</t>
  </si>
  <si>
    <t>ул. Механизаторов</t>
  </si>
  <si>
    <t>ул. Октября</t>
  </si>
  <si>
    <t>ул. Степы Лямина</t>
  </si>
  <si>
    <t>ул. Труда</t>
  </si>
  <si>
    <t>ул. Формовщиков</t>
  </si>
  <si>
    <t>автодорога «с. Позариха – д. Свобода»</t>
  </si>
  <si>
    <t>деревня Беловодье</t>
  </si>
  <si>
    <t>ул. Степная</t>
  </si>
  <si>
    <t xml:space="preserve">автодорога «д. Беловодье – д. Черемхова» </t>
  </si>
  <si>
    <t>деревня Мазуля</t>
  </si>
  <si>
    <t>деревня Свобода</t>
  </si>
  <si>
    <t>пер. Дачный</t>
  </si>
  <si>
    <t>село Покровское</t>
  </si>
  <si>
    <t>ул. Заречная</t>
  </si>
  <si>
    <t>ул. Октябрьская</t>
  </si>
  <si>
    <t>ул. Студенческая</t>
  </si>
  <si>
    <t>ул. Специалистов</t>
  </si>
  <si>
    <t>ул. Ветеранов</t>
  </si>
  <si>
    <t>деревня Малое Белоносова</t>
  </si>
  <si>
    <t>ул. Молодёжная</t>
  </si>
  <si>
    <t>деревня Часовая</t>
  </si>
  <si>
    <t>посёлок Первомайский</t>
  </si>
  <si>
    <t>ул. 40 Лет Победы</t>
  </si>
  <si>
    <t>поселок Степной</t>
  </si>
  <si>
    <t>село Барабановское</t>
  </si>
  <si>
    <t>пер. Кирова</t>
  </si>
  <si>
    <t>ул. Куйбышева</t>
  </si>
  <si>
    <t>автодорога «с. Барабановское – Садоводческое товарищество»</t>
  </si>
  <si>
    <t>деревня Гашенева</t>
  </si>
  <si>
    <t>деревня Комарова</t>
  </si>
  <si>
    <t>ул. Декабристов</t>
  </si>
  <si>
    <t>ул. Малышева</t>
  </si>
  <si>
    <t>деревня Черемисская</t>
  </si>
  <si>
    <t>ул. Крупской</t>
  </si>
  <si>
    <t>село Смолинское</t>
  </si>
  <si>
    <t>ул. Зеленая</t>
  </si>
  <si>
    <t>ул. Клубная</t>
  </si>
  <si>
    <t>пер. Коммунальный</t>
  </si>
  <si>
    <t>поселок Горный</t>
  </si>
  <si>
    <t>ул. Нагорная</t>
  </si>
  <si>
    <t>автодорога «Объездная п. Горный»</t>
  </si>
  <si>
    <t>деревня Перебор</t>
  </si>
  <si>
    <t>деревня Бекленищева</t>
  </si>
  <si>
    <t>деревня Ключи</t>
  </si>
  <si>
    <t>ул. Н. Воли</t>
  </si>
  <si>
    <t>ул. Максима Горького</t>
  </si>
  <si>
    <t>село Кисловское</t>
  </si>
  <si>
    <t>пер. Кисловский</t>
  </si>
  <si>
    <t>автодорога от ж.д. Казармы до ул. Пролетарской</t>
  </si>
  <si>
    <t>автодорога от д. Кисловское до а/д «с. Покровское – г. Богданович»</t>
  </si>
  <si>
    <t>деревня Соколова</t>
  </si>
  <si>
    <t>поселок Лебяжье</t>
  </si>
  <si>
    <t>ул. Терешковой</t>
  </si>
  <si>
    <t>пер. Садовый</t>
  </si>
  <si>
    <t>пер. Школьный</t>
  </si>
  <si>
    <t>автодорога от п. Лебяжье до а/д          «с. Покровское – г. Богданович»</t>
  </si>
  <si>
    <t>деревня Большее Белоносова</t>
  </si>
  <si>
    <t>ул. Космонавтов</t>
  </si>
  <si>
    <t>ул. Первомайская</t>
  </si>
  <si>
    <t>деревня Бубнова</t>
  </si>
  <si>
    <t>деревня Мосино</t>
  </si>
  <si>
    <t>ул. Ячменева</t>
  </si>
  <si>
    <t>пер. Бажова</t>
  </si>
  <si>
    <t>деревня Чечулина</t>
  </si>
  <si>
    <t>автодорога от д. Чечулина до а/д          «с. Покровское – г. Богданович»</t>
  </si>
  <si>
    <t>село Клевакинское</t>
  </si>
  <si>
    <t>ул. Уральская</t>
  </si>
  <si>
    <t>автодорога от с. Клевакинское до а/д          «с. Покровское – г. Богданович»</t>
  </si>
  <si>
    <t>деревня Мухлынино</t>
  </si>
  <si>
    <t>ул. Кузнецова</t>
  </si>
  <si>
    <t>пер. Восточный</t>
  </si>
  <si>
    <t>деревня Малиновка</t>
  </si>
  <si>
    <t>автодорога «д. Большое Белоносова – д. Малиновка»</t>
  </si>
  <si>
    <t>село Колчедан</t>
  </si>
  <si>
    <t>ул. Беляева</t>
  </si>
  <si>
    <t>ул. Камышевская</t>
  </si>
  <si>
    <t>ул. Заводская</t>
  </si>
  <si>
    <t>пер. Юбилейный</t>
  </si>
  <si>
    <t>автодорога от с. Колчедан до п. Колчедан</t>
  </si>
  <si>
    <t>ул. Рудничная</t>
  </si>
  <si>
    <t>ул. Ильича</t>
  </si>
  <si>
    <t>ул. Ани Семянниковой</t>
  </si>
  <si>
    <t>село Исетское</t>
  </si>
  <si>
    <t>пер. Октябрьский</t>
  </si>
  <si>
    <t>село Маминское</t>
  </si>
  <si>
    <t>ул. Фурманова</t>
  </si>
  <si>
    <t>автодорога «с. Маминское – д. Давыдова»</t>
  </si>
  <si>
    <t>село Троицкое</t>
  </si>
  <si>
    <t>деревня Шилова</t>
  </si>
  <si>
    <t>деревня Старикова</t>
  </si>
  <si>
    <t>ул. Комарова</t>
  </si>
  <si>
    <t>деревня Давыдова</t>
  </si>
  <si>
    <t>деревня Крайчикова</t>
  </si>
  <si>
    <t xml:space="preserve">ул. Западная </t>
  </si>
  <si>
    <t>село Окулово</t>
  </si>
  <si>
    <t>проезд на кладбище</t>
  </si>
  <si>
    <t>поселок Новый Быт</t>
  </si>
  <si>
    <t>ул. Горького</t>
  </si>
  <si>
    <t>ул. Горняков</t>
  </si>
  <si>
    <t>автодорога на Пожарный Пирс</t>
  </si>
  <si>
    <t>поселок Синарский</t>
  </si>
  <si>
    <t>ул. Железнодорожная</t>
  </si>
  <si>
    <t>автодорога от п. Синарский до д. Чайкина</t>
  </si>
  <si>
    <t>деревня Чайкина</t>
  </si>
  <si>
    <t>деревня Потаскуева</t>
  </si>
  <si>
    <t>деревня Боготенкова</t>
  </si>
  <si>
    <t>ул. Моховая</t>
  </si>
  <si>
    <t>село Рыбниковское</t>
  </si>
  <si>
    <t>ул. Блюхера</t>
  </si>
  <si>
    <t>ул. Дмитриева</t>
  </si>
  <si>
    <t>ул. Красина</t>
  </si>
  <si>
    <t>ул. Луначарского</t>
  </si>
  <si>
    <t>село Сипавское</t>
  </si>
  <si>
    <t>село Пирогова</t>
  </si>
  <si>
    <t>ул. Уральских Бойцов</t>
  </si>
  <si>
    <t>автодорога от с. Пирогова до автодороги «Южный обход г. Каменска-Уральского»</t>
  </si>
  <si>
    <t>поселок Ленинский</t>
  </si>
  <si>
    <t>ул. Чкалова</t>
  </si>
  <si>
    <t>автодорога к Пожарному водоёму №1</t>
  </si>
  <si>
    <t>автодорога к водонапорной башне №1</t>
  </si>
  <si>
    <t>автодорога до ГРС</t>
  </si>
  <si>
    <t>автодорога до ТП №1</t>
  </si>
  <si>
    <t>автодорога до ТП №2</t>
  </si>
  <si>
    <t>поселок Октябрьский</t>
  </si>
  <si>
    <t>автодорога от п. Октябрьский до а/д «г. Сысерть – д. Часовая»</t>
  </si>
  <si>
    <t>автодорога к Пожарному водоёму</t>
  </si>
  <si>
    <t>автодорога к водонапорной башне</t>
  </si>
  <si>
    <t>автодорога до ТП</t>
  </si>
  <si>
    <t>деревня Походилова</t>
  </si>
  <si>
    <t>ул. Трубачева</t>
  </si>
  <si>
    <t>автодорога до карьера в д. Походилова</t>
  </si>
  <si>
    <t>внутриквартальные проезды</t>
  </si>
  <si>
    <t>село Сосновское</t>
  </si>
  <si>
    <t>ул. Амурская</t>
  </si>
  <si>
    <t>ул. Озерная</t>
  </si>
  <si>
    <t>автодорога на кладбище</t>
  </si>
  <si>
    <t xml:space="preserve">автодорога к водонапорной башне </t>
  </si>
  <si>
    <t>село Черемхова</t>
  </si>
  <si>
    <t>ул. Абрамова</t>
  </si>
  <si>
    <t>ул. Трубников</t>
  </si>
  <si>
    <t>пер. Полевой</t>
  </si>
  <si>
    <t>деревня Черноусова</t>
  </si>
  <si>
    <t>ул. Каменская</t>
  </si>
  <si>
    <t>пер. Речной</t>
  </si>
  <si>
    <t>Итого по Травянской сельской администрации</t>
  </si>
  <si>
    <t xml:space="preserve">Травянская сельская администрация </t>
  </si>
  <si>
    <t>Итого по Новоисетской сельской администрации</t>
  </si>
  <si>
    <t xml:space="preserve">Новоисетская сельская администрация </t>
  </si>
  <si>
    <t>Итого по Бродовской сельской администрации</t>
  </si>
  <si>
    <t xml:space="preserve">Бродовская сельская администрация </t>
  </si>
  <si>
    <t>Итого по Позарихинской сельской администрации</t>
  </si>
  <si>
    <t xml:space="preserve">Позарихинская сельская администрация </t>
  </si>
  <si>
    <t>Итого по Покровской сельской администрации</t>
  </si>
  <si>
    <t xml:space="preserve">Покровская сельская администрация </t>
  </si>
  <si>
    <t>Итого по Барабановской сельской администрации</t>
  </si>
  <si>
    <t xml:space="preserve">Барабановская сельская администрация </t>
  </si>
  <si>
    <t>Итого по Горноисетской сельской администрации</t>
  </si>
  <si>
    <t xml:space="preserve">Горноисетская сельская администрация </t>
  </si>
  <si>
    <t>Итого по Кисловской сельской администрации</t>
  </si>
  <si>
    <t>Кисловская сельская администрация</t>
  </si>
  <si>
    <t>Итого по Клевакинской сельской администрации</t>
  </si>
  <si>
    <t xml:space="preserve">Клевакинская сельская администрация </t>
  </si>
  <si>
    <t>Итого по Колчеданской сельской администрации</t>
  </si>
  <si>
    <t xml:space="preserve">Колчеданская сельская администрация </t>
  </si>
  <si>
    <t>№ паспорта автомобильной дороги</t>
  </si>
  <si>
    <t>Итого по Маминской сельской администрации</t>
  </si>
  <si>
    <t>Маминская сельская администрация</t>
  </si>
  <si>
    <t xml:space="preserve">Окуловская сельская администрация </t>
  </si>
  <si>
    <t>Итого по Окуловской сельской администрации</t>
  </si>
  <si>
    <t>Итого по Рыбниковской сельской администрации</t>
  </si>
  <si>
    <t>Итого по Сипавской сельской администрации</t>
  </si>
  <si>
    <t xml:space="preserve">Сипавская сельская администрация </t>
  </si>
  <si>
    <t>Итого по Сосновской сельской администрации</t>
  </si>
  <si>
    <t xml:space="preserve">Сосновская сельская администрация </t>
  </si>
  <si>
    <t>Итого по Черемховской сельской администрации</t>
  </si>
  <si>
    <t>Черемховская сельская администрация</t>
  </si>
  <si>
    <t>Итого по Муниципальному образованию "Каменский городской округ</t>
  </si>
  <si>
    <t xml:space="preserve">Рыбниковская сельская администрация </t>
  </si>
  <si>
    <t>−</t>
  </si>
  <si>
    <t>0000354</t>
  </si>
  <si>
    <t>0002245</t>
  </si>
  <si>
    <t>0002253</t>
  </si>
  <si>
    <t>0002244</t>
  </si>
  <si>
    <t>0000702</t>
  </si>
  <si>
    <t>0002247</t>
  </si>
  <si>
    <t>0002248</t>
  </si>
  <si>
    <t>0002251</t>
  </si>
  <si>
    <t>0002249</t>
  </si>
  <si>
    <t>0002252</t>
  </si>
  <si>
    <t>0002259</t>
  </si>
  <si>
    <t>0007415</t>
  </si>
  <si>
    <t>0003724</t>
  </si>
  <si>
    <t>0007453</t>
  </si>
  <si>
    <t>Переулок между ул. Ворошилова и ул. Ленина</t>
  </si>
  <si>
    <t>0000761</t>
  </si>
  <si>
    <t>Переулок между ул. Ворошилова и ул. Юбилейная</t>
  </si>
  <si>
    <t>0000967</t>
  </si>
  <si>
    <t>Связь внутри нас. пункта</t>
  </si>
  <si>
    <t>Связь внутри нас. Пункта</t>
  </si>
  <si>
    <t>0002715</t>
  </si>
  <si>
    <t>0002716</t>
  </si>
  <si>
    <t>0002718</t>
  </si>
  <si>
    <t>0002488</t>
  </si>
  <si>
    <t>0002489</t>
  </si>
  <si>
    <t>0002490</t>
  </si>
  <si>
    <t>Внутриквартальный переулок №1</t>
  </si>
  <si>
    <t>Внутриквартальный переулок №2</t>
  </si>
  <si>
    <t>Внутриквартальный переулок №3</t>
  </si>
  <si>
    <t>Внутриквартальный переулок №4</t>
  </si>
  <si>
    <t>0002491</t>
  </si>
  <si>
    <t>0002492</t>
  </si>
  <si>
    <t>0002493</t>
  </si>
  <si>
    <t>0002502</t>
  </si>
  <si>
    <t>0002506</t>
  </si>
  <si>
    <t>0002507</t>
  </si>
  <si>
    <t>0002508</t>
  </si>
  <si>
    <t>0002509</t>
  </si>
  <si>
    <t>0002499</t>
  </si>
  <si>
    <t>0002495</t>
  </si>
  <si>
    <t>0002498</t>
  </si>
  <si>
    <t>ул.Кирова</t>
  </si>
  <si>
    <t>переулок между ул. Кирова и ул. Мира</t>
  </si>
  <si>
    <t>переулок между ул. Кирова и ул. Ленина</t>
  </si>
  <si>
    <t>0002474</t>
  </si>
  <si>
    <t>0002475</t>
  </si>
  <si>
    <t>0002476</t>
  </si>
  <si>
    <t>0002481</t>
  </si>
  <si>
    <t>0002482</t>
  </si>
  <si>
    <t>0002483</t>
  </si>
  <si>
    <t>0002478</t>
  </si>
  <si>
    <t>0002479</t>
  </si>
  <si>
    <t>0002477</t>
  </si>
  <si>
    <t>0002480</t>
  </si>
  <si>
    <t>0002473</t>
  </si>
  <si>
    <t>переулок между ул. Комсомольская - ул. Центральная</t>
  </si>
  <si>
    <t>переулок между ул. Комсомольская - ул. Красных Орлов</t>
  </si>
  <si>
    <t>0002484</t>
  </si>
  <si>
    <t>переулок между ул. Новая - ул. Центральная</t>
  </si>
  <si>
    <t>0002485</t>
  </si>
  <si>
    <t>переулок между ул. Чапаева - ул. Ленина</t>
  </si>
  <si>
    <t>0002486</t>
  </si>
  <si>
    <t>переулок между ул. Чапаева - ул. Красных Орлов</t>
  </si>
  <si>
    <t>0002487</t>
  </si>
  <si>
    <t>участок 1 0002500</t>
  </si>
  <si>
    <t>участок 2 0002510</t>
  </si>
  <si>
    <t>участок 3 0002503</t>
  </si>
  <si>
    <t>участок 4 0002501</t>
  </si>
  <si>
    <t>участок 1 0002504</t>
  </si>
  <si>
    <t>участок 2 0002505</t>
  </si>
  <si>
    <t>участок 1 0002496</t>
  </si>
  <si>
    <t>участок 2 0002497</t>
  </si>
  <si>
    <t>0000888</t>
  </si>
  <si>
    <t>0000001</t>
  </si>
  <si>
    <t>часть 1 0000888</t>
  </si>
  <si>
    <t>часть 2 0000888</t>
  </si>
  <si>
    <t>00008015</t>
  </si>
  <si>
    <t>0000977</t>
  </si>
  <si>
    <t>0000808</t>
  </si>
  <si>
    <t>0000820</t>
  </si>
  <si>
    <t>0000816</t>
  </si>
  <si>
    <t>0000817</t>
  </si>
  <si>
    <t>0000819</t>
  </si>
  <si>
    <t>0000818</t>
  </si>
  <si>
    <t>0000810</t>
  </si>
  <si>
    <t>0000814</t>
  </si>
  <si>
    <t>0002215</t>
  </si>
  <si>
    <t>0002216</t>
  </si>
  <si>
    <t>0153454</t>
  </si>
  <si>
    <t>0000804</t>
  </si>
  <si>
    <t>Связь между нас. Пунктами</t>
  </si>
  <si>
    <t>0000966</t>
  </si>
  <si>
    <t>0000805</t>
  </si>
  <si>
    <t>0002236</t>
  </si>
  <si>
    <t>0002233</t>
  </si>
  <si>
    <t>0002235</t>
  </si>
  <si>
    <t>0002231</t>
  </si>
  <si>
    <t>0002238</t>
  </si>
  <si>
    <t>0002225</t>
  </si>
  <si>
    <t>0002232</t>
  </si>
  <si>
    <t>0002226</t>
  </si>
  <si>
    <t>0002227</t>
  </si>
  <si>
    <t>0002230</t>
  </si>
  <si>
    <t>0002241</t>
  </si>
  <si>
    <t>0002239</t>
  </si>
  <si>
    <t>0002217</t>
  </si>
  <si>
    <t>0002218</t>
  </si>
  <si>
    <t>участок 2  0000701</t>
  </si>
  <si>
    <t xml:space="preserve">участок 1 0000700            </t>
  </si>
  <si>
    <t xml:space="preserve">участок 1 0000703 </t>
  </si>
  <si>
    <t>участок 2 0000704</t>
  </si>
  <si>
    <t xml:space="preserve">участок 1 0002257 </t>
  </si>
  <si>
    <t>участок 2 0002258</t>
  </si>
  <si>
    <t>участок 1 0002255</t>
  </si>
  <si>
    <t>участок 2  0002256</t>
  </si>
  <si>
    <t xml:space="preserve">участок 1 0002260 </t>
  </si>
  <si>
    <t>участок 1 002228</t>
  </si>
  <si>
    <t>участок 2 0002229</t>
  </si>
  <si>
    <t>0002610</t>
  </si>
  <si>
    <t>0002631</t>
  </si>
  <si>
    <t>0002632</t>
  </si>
  <si>
    <t>0002628</t>
  </si>
  <si>
    <t>0002629</t>
  </si>
  <si>
    <t>0002601</t>
  </si>
  <si>
    <t>0002602</t>
  </si>
  <si>
    <t>0002604</t>
  </si>
  <si>
    <t>0002608</t>
  </si>
  <si>
    <t>0002627</t>
  </si>
  <si>
    <t>0002635</t>
  </si>
  <si>
    <t>участок 1 002609</t>
  </si>
  <si>
    <t>участок 2 0002611</t>
  </si>
  <si>
    <t>участок 3 0002612</t>
  </si>
  <si>
    <t>0002633</t>
  </si>
  <si>
    <t>0002626</t>
  </si>
  <si>
    <t>0002613</t>
  </si>
  <si>
    <t>0002615</t>
  </si>
  <si>
    <t>0002614</t>
  </si>
  <si>
    <t>0002630</t>
  </si>
  <si>
    <t>0002623</t>
  </si>
  <si>
    <t>0002624</t>
  </si>
  <si>
    <t>0002625</t>
  </si>
  <si>
    <t>0002622</t>
  </si>
  <si>
    <t>0002636</t>
  </si>
  <si>
    <t>0002639</t>
  </si>
  <si>
    <t>0002640</t>
  </si>
  <si>
    <t>0002638</t>
  </si>
  <si>
    <t>участок 1 0002603</t>
  </si>
  <si>
    <t>участок 2 0002605</t>
  </si>
  <si>
    <t>участок 3 0002606</t>
  </si>
  <si>
    <t>участок 4 0002607</t>
  </si>
  <si>
    <t>0002590</t>
  </si>
  <si>
    <t>0002591</t>
  </si>
  <si>
    <t>0002545</t>
  </si>
  <si>
    <t>0002546</t>
  </si>
  <si>
    <t>0002540</t>
  </si>
  <si>
    <t>0002539</t>
  </si>
  <si>
    <t>0002551</t>
  </si>
  <si>
    <t>0002552</t>
  </si>
  <si>
    <t>0002549</t>
  </si>
  <si>
    <t>0002550</t>
  </si>
  <si>
    <t>0002543</t>
  </si>
  <si>
    <t>0002544</t>
  </si>
  <si>
    <t>0002532</t>
  </si>
  <si>
    <t>0002533</t>
  </si>
  <si>
    <t>0002534</t>
  </si>
  <si>
    <t>0002531</t>
  </si>
  <si>
    <t>0002530</t>
  </si>
  <si>
    <t>0002587</t>
  </si>
  <si>
    <t>0002588</t>
  </si>
  <si>
    <t>0002589</t>
  </si>
  <si>
    <t>0002536</t>
  </si>
  <si>
    <t>0002537</t>
  </si>
  <si>
    <t>0002538</t>
  </si>
  <si>
    <t>0002535</t>
  </si>
  <si>
    <t>0001559</t>
  </si>
  <si>
    <t>участок 1 0000602</t>
  </si>
  <si>
    <t>участок 2 0000604</t>
  </si>
  <si>
    <t>участок 3 0000604</t>
  </si>
  <si>
    <t>участок 4 0000604</t>
  </si>
  <si>
    <t>0000602</t>
  </si>
  <si>
    <t>0000600</t>
  </si>
  <si>
    <t>участок 1 0006754</t>
  </si>
  <si>
    <t>участок 2 0007641</t>
  </si>
  <si>
    <t>участок 3 0007641</t>
  </si>
  <si>
    <t>участок 1 0000604</t>
  </si>
  <si>
    <t>участок 5 0000604</t>
  </si>
  <si>
    <t>0000748</t>
  </si>
  <si>
    <t>0000601</t>
  </si>
  <si>
    <t>0007654</t>
  </si>
  <si>
    <t>0001555</t>
  </si>
  <si>
    <t>0001556</t>
  </si>
  <si>
    <t>0001557</t>
  </si>
  <si>
    <t>0001558</t>
  </si>
  <si>
    <t>0001560</t>
  </si>
  <si>
    <t>0001563</t>
  </si>
  <si>
    <t>участок 1 0001561</t>
  </si>
  <si>
    <t>участок 2 0001562</t>
  </si>
  <si>
    <t>участок 3 0001564</t>
  </si>
  <si>
    <t>участок 1 0001566</t>
  </si>
  <si>
    <t>участок 2 0001567</t>
  </si>
  <si>
    <t>участок 3 0001569</t>
  </si>
  <si>
    <t>0001568</t>
  </si>
  <si>
    <t>участок 1 0001570</t>
  </si>
  <si>
    <t>участок 2 0001571</t>
  </si>
  <si>
    <t>Связь между нас. Пункта</t>
  </si>
  <si>
    <t>участок 1 0001577</t>
  </si>
  <si>
    <t>участок 2 0001578</t>
  </si>
  <si>
    <t>0001581</t>
  </si>
  <si>
    <t>0001582</t>
  </si>
  <si>
    <t>0001583</t>
  </si>
  <si>
    <t>0001576</t>
  </si>
  <si>
    <t>0001579</t>
  </si>
  <si>
    <t>0001580</t>
  </si>
  <si>
    <t>0001578</t>
  </si>
  <si>
    <t>0002222</t>
  </si>
  <si>
    <t>участок 1 0002221</t>
  </si>
  <si>
    <t>участок 2 0002224</t>
  </si>
  <si>
    <t>0002219</t>
  </si>
  <si>
    <t xml:space="preserve">автодорога от п. Горный до д. Перебор </t>
  </si>
  <si>
    <t>0002223</t>
  </si>
  <si>
    <t>0002224</t>
  </si>
  <si>
    <t>1020545</t>
  </si>
  <si>
    <t>0001585</t>
  </si>
  <si>
    <t>0001586</t>
  </si>
  <si>
    <t>0001584</t>
  </si>
  <si>
    <t>участок 1 0001573</t>
  </si>
  <si>
    <t>участок 2 0001574</t>
  </si>
  <si>
    <t>0001575</t>
  </si>
  <si>
    <t>0001572</t>
  </si>
  <si>
    <t>0734233</t>
  </si>
  <si>
    <t>0734234</t>
  </si>
  <si>
    <t>участок 1 0734231</t>
  </si>
  <si>
    <t>участок 2 0734232</t>
  </si>
  <si>
    <t>0000788</t>
  </si>
  <si>
    <t>0000793</t>
  </si>
  <si>
    <t>0000792</t>
  </si>
  <si>
    <t>0000790</t>
  </si>
  <si>
    <t>0000787</t>
  </si>
  <si>
    <t>0000796</t>
  </si>
  <si>
    <t>0000798</t>
  </si>
  <si>
    <t>участок 1 0000797</t>
  </si>
  <si>
    <t>участок 2 0000799</t>
  </si>
  <si>
    <t>участок 1 0000794</t>
  </si>
  <si>
    <t>участок 2 0000795</t>
  </si>
  <si>
    <t>0002114</t>
  </si>
  <si>
    <t>0002115</t>
  </si>
  <si>
    <t>0002118</t>
  </si>
  <si>
    <t>0002119</t>
  </si>
  <si>
    <t>0002127</t>
  </si>
  <si>
    <t>0002128</t>
  </si>
  <si>
    <t>0002120</t>
  </si>
  <si>
    <t>0002121</t>
  </si>
  <si>
    <t>0002122</t>
  </si>
  <si>
    <t>0002123</t>
  </si>
  <si>
    <t>0002124</t>
  </si>
  <si>
    <t>0002125</t>
  </si>
  <si>
    <t>0002126</t>
  </si>
  <si>
    <t>0002098</t>
  </si>
  <si>
    <t>0002107</t>
  </si>
  <si>
    <t>0002108</t>
  </si>
  <si>
    <t>0002109</t>
  </si>
  <si>
    <t>0002110</t>
  </si>
  <si>
    <t>0002113</t>
  </si>
  <si>
    <t>0002104</t>
  </si>
  <si>
    <t>0002105</t>
  </si>
  <si>
    <t>0002099</t>
  </si>
  <si>
    <t>0002100</t>
  </si>
  <si>
    <t>0002101</t>
  </si>
  <si>
    <t>0002102</t>
  </si>
  <si>
    <t>0002103</t>
  </si>
  <si>
    <t>0002112</t>
  </si>
  <si>
    <t xml:space="preserve">ул. Набережная </t>
  </si>
  <si>
    <t>0002111</t>
  </si>
  <si>
    <t>0002106</t>
  </si>
  <si>
    <t>0002095</t>
  </si>
  <si>
    <t>0002096</t>
  </si>
  <si>
    <t>0002097</t>
  </si>
  <si>
    <t>заезд №1</t>
  </si>
  <si>
    <t>0002093</t>
  </si>
  <si>
    <t>0002129</t>
  </si>
  <si>
    <t>0002133</t>
  </si>
  <si>
    <t>0002135</t>
  </si>
  <si>
    <t>участок 1 0002130</t>
  </si>
  <si>
    <t>участок 2 0002131</t>
  </si>
  <si>
    <t>участок 1 0002134</t>
  </si>
  <si>
    <t>участок 2 0002136</t>
  </si>
  <si>
    <t>участок 1 0002137</t>
  </si>
  <si>
    <t>участок 2 0002138</t>
  </si>
  <si>
    <t>участок 3 0002139</t>
  </si>
  <si>
    <t>участок 4 0002140</t>
  </si>
  <si>
    <t>участок 5 0002141</t>
  </si>
  <si>
    <t>участок 6 0002142</t>
  </si>
  <si>
    <t>участок 7 0002143</t>
  </si>
  <si>
    <t>участок 8 0002144</t>
  </si>
  <si>
    <t>0002145</t>
  </si>
  <si>
    <t>участок 1 0002146</t>
  </si>
  <si>
    <t>участок 2 0002147</t>
  </si>
  <si>
    <t>0002166</t>
  </si>
  <si>
    <t>0002167</t>
  </si>
  <si>
    <t>0002148</t>
  </si>
  <si>
    <t>участок 1 0002149</t>
  </si>
  <si>
    <t>участок 2 0002150</t>
  </si>
  <si>
    <t>участок 1 0002151</t>
  </si>
  <si>
    <t>участок 2 0002152</t>
  </si>
  <si>
    <t>участок 3 0002153</t>
  </si>
  <si>
    <t>участок 4 0002154</t>
  </si>
  <si>
    <t>ул. Горная</t>
  </si>
  <si>
    <t>0002168</t>
  </si>
  <si>
    <t>ул. Станционная</t>
  </si>
  <si>
    <t>0002169</t>
  </si>
  <si>
    <t>0002155</t>
  </si>
  <si>
    <t>0002165</t>
  </si>
  <si>
    <t>0002163</t>
  </si>
  <si>
    <t>0002162</t>
  </si>
  <si>
    <t>участок 1 0002158</t>
  </si>
  <si>
    <t>участок 2 0002159</t>
  </si>
  <si>
    <t>участок 3 0002160</t>
  </si>
  <si>
    <t>0002161</t>
  </si>
  <si>
    <t>0002164</t>
  </si>
  <si>
    <t>автодорога от п./л. «Колосок» до автодороги «г. Сысерть – д. Часовая»</t>
  </si>
  <si>
    <t>0001589</t>
  </si>
  <si>
    <t>0000947</t>
  </si>
  <si>
    <t>0000945</t>
  </si>
  <si>
    <t>0000946</t>
  </si>
  <si>
    <t>0000944</t>
  </si>
  <si>
    <t>участок 2 0000949</t>
  </si>
  <si>
    <t>участок 1 0000948</t>
  </si>
  <si>
    <t>0000950</t>
  </si>
  <si>
    <t>0000925</t>
  </si>
  <si>
    <t>0000927</t>
  </si>
  <si>
    <t>0000928</t>
  </si>
  <si>
    <t>0000926</t>
  </si>
  <si>
    <t>0000923</t>
  </si>
  <si>
    <t>0000924</t>
  </si>
  <si>
    <t>0000930</t>
  </si>
  <si>
    <t>0000929</t>
  </si>
  <si>
    <t>участок 1 0000938</t>
  </si>
  <si>
    <t>участок 2 0000940</t>
  </si>
  <si>
    <t>0000939</t>
  </si>
  <si>
    <t>0000937</t>
  </si>
  <si>
    <t>0000941</t>
  </si>
  <si>
    <t>0000932</t>
  </si>
  <si>
    <t>0000934</t>
  </si>
  <si>
    <t>0009655</t>
  </si>
  <si>
    <t>0009321</t>
  </si>
  <si>
    <t>автодорога от с. Пирогова до д. Крайчикова</t>
  </si>
  <si>
    <t>0002684</t>
  </si>
  <si>
    <t>0002676</t>
  </si>
  <si>
    <t>0002677</t>
  </si>
  <si>
    <t>0002680</t>
  </si>
  <si>
    <t>участок 1 0002679</t>
  </si>
  <si>
    <t>участок 2 0002681</t>
  </si>
  <si>
    <t>участок 3 0002682</t>
  </si>
  <si>
    <t>участок 4 0002683</t>
  </si>
  <si>
    <t>0002678</t>
  </si>
  <si>
    <t>0002659</t>
  </si>
  <si>
    <t>0002658</t>
  </si>
  <si>
    <t>0002666</t>
  </si>
  <si>
    <t>участок 1 0002657</t>
  </si>
  <si>
    <t>участок 2 0002660</t>
  </si>
  <si>
    <t>участок 1 0002662</t>
  </si>
  <si>
    <t>участок 2 0002664</t>
  </si>
  <si>
    <t>0002656</t>
  </si>
  <si>
    <t>0002661</t>
  </si>
  <si>
    <t>участок 1 0002665</t>
  </si>
  <si>
    <t>участок 2 0002667</t>
  </si>
  <si>
    <t>0002690</t>
  </si>
  <si>
    <t>0002691</t>
  </si>
  <si>
    <t>0002687</t>
  </si>
  <si>
    <t>0002688</t>
  </si>
  <si>
    <t>0002689</t>
  </si>
  <si>
    <t>0002692</t>
  </si>
  <si>
    <t>участок 1 0002736</t>
  </si>
  <si>
    <t>участок 2 0002737</t>
  </si>
  <si>
    <t>0002738</t>
  </si>
  <si>
    <t>0002739</t>
  </si>
  <si>
    <t>участок 1 0002702</t>
  </si>
  <si>
    <t>участок 2 0002703</t>
  </si>
  <si>
    <t>участок 1 0002694</t>
  </si>
  <si>
    <t>участок 2 0002695</t>
  </si>
  <si>
    <t>участок 1 0002697</t>
  </si>
  <si>
    <t>участок 3 0002696</t>
  </si>
  <si>
    <t>участок 2 0002698</t>
  </si>
  <si>
    <t>0002700</t>
  </si>
  <si>
    <t>0002701</t>
  </si>
  <si>
    <t>0002704</t>
  </si>
  <si>
    <t>участок 1 0002705</t>
  </si>
  <si>
    <t>участок 2 0002712</t>
  </si>
  <si>
    <t>участок 1 0002707</t>
  </si>
  <si>
    <t>участок 2 0002710</t>
  </si>
  <si>
    <t>0002711</t>
  </si>
  <si>
    <t>участок 1 0002713</t>
  </si>
  <si>
    <t>участок 2 0002713</t>
  </si>
  <si>
    <t>0002669</t>
  </si>
  <si>
    <t>0002670</t>
  </si>
  <si>
    <t>0002673</t>
  </si>
  <si>
    <t>0002671</t>
  </si>
  <si>
    <t>0002672</t>
  </si>
  <si>
    <t>0002644</t>
  </si>
  <si>
    <t>0002645</t>
  </si>
  <si>
    <t>0002646</t>
  </si>
  <si>
    <t>0002641</t>
  </si>
  <si>
    <t>участок 1 0002642</t>
  </si>
  <si>
    <t>участок 2 0002643</t>
  </si>
  <si>
    <t>0002648</t>
  </si>
  <si>
    <t>0002654</t>
  </si>
  <si>
    <t>0002652</t>
  </si>
  <si>
    <t>участок 1 0002649</t>
  </si>
  <si>
    <t>участок 2 0002650</t>
  </si>
  <si>
    <t>0002647</t>
  </si>
  <si>
    <t>0002651</t>
  </si>
  <si>
    <t>участок 1 0002653</t>
  </si>
  <si>
    <t>участок 2 0002655</t>
  </si>
  <si>
    <t>0000999</t>
  </si>
  <si>
    <t>0000903</t>
  </si>
  <si>
    <t>0000904</t>
  </si>
  <si>
    <t>0007944</t>
  </si>
  <si>
    <t>0000906</t>
  </si>
  <si>
    <t>0000918</t>
  </si>
  <si>
    <t>0000919</t>
  </si>
  <si>
    <t>0003841</t>
  </si>
  <si>
    <t>0000987</t>
  </si>
  <si>
    <t>0007674</t>
  </si>
  <si>
    <t>0000917</t>
  </si>
  <si>
    <t>0007435</t>
  </si>
  <si>
    <t>0000920</t>
  </si>
  <si>
    <t>0000921</t>
  </si>
  <si>
    <t>0000912</t>
  </si>
  <si>
    <t>0000900</t>
  </si>
  <si>
    <t>0000901</t>
  </si>
  <si>
    <t>0002725</t>
  </si>
  <si>
    <t>0002727</t>
  </si>
  <si>
    <t>0002728</t>
  </si>
  <si>
    <t>0002723</t>
  </si>
  <si>
    <t>0002726</t>
  </si>
  <si>
    <t>0002732</t>
  </si>
  <si>
    <t>0002733</t>
  </si>
  <si>
    <t>0002742</t>
  </si>
  <si>
    <t>0746874</t>
  </si>
  <si>
    <t>0093435</t>
  </si>
  <si>
    <t>0078641</t>
  </si>
  <si>
    <t>переулок от ул. Свердлова до ул. Чапаева</t>
  </si>
  <si>
    <t>1234113</t>
  </si>
  <si>
    <t>0000778</t>
  </si>
  <si>
    <t>0000779</t>
  </si>
  <si>
    <t>0000780</t>
  </si>
  <si>
    <t>0000767</t>
  </si>
  <si>
    <t>0000768</t>
  </si>
  <si>
    <t>0000870</t>
  </si>
  <si>
    <t>0000770</t>
  </si>
  <si>
    <t>0000771</t>
  </si>
  <si>
    <t>0000772</t>
  </si>
  <si>
    <t>участок 1 0002586</t>
  </si>
  <si>
    <t>участок 2 0002596</t>
  </si>
  <si>
    <t>0002585</t>
  </si>
  <si>
    <t>0002598</t>
  </si>
  <si>
    <t>0002599</t>
  </si>
  <si>
    <t>0002580</t>
  </si>
  <si>
    <t>участок 1 0002581</t>
  </si>
  <si>
    <t>участок 2 0002582</t>
  </si>
  <si>
    <t>участок 1 0002583</t>
  </si>
  <si>
    <t>участок 2 0002584</t>
  </si>
  <si>
    <t>0002595</t>
  </si>
  <si>
    <t>0002594</t>
  </si>
  <si>
    <t>0002593</t>
  </si>
  <si>
    <t>участок 3 0002597</t>
  </si>
  <si>
    <t>участок 1 0002617</t>
  </si>
  <si>
    <t>участок 2 0002618</t>
  </si>
  <si>
    <t>участок 1 0002619</t>
  </si>
  <si>
    <t>участок 2 0002620</t>
  </si>
  <si>
    <t>0002616</t>
  </si>
  <si>
    <t>0002621</t>
  </si>
  <si>
    <t>0002264</t>
  </si>
  <si>
    <t>0002263</t>
  </si>
  <si>
    <t>0002714</t>
  </si>
  <si>
    <t>0002262</t>
  </si>
  <si>
    <t>0002265</t>
  </si>
  <si>
    <t>0003804</t>
  </si>
  <si>
    <t>0003805</t>
  </si>
  <si>
    <t>0003807</t>
  </si>
  <si>
    <t>0003808</t>
  </si>
  <si>
    <t>0002541</t>
  </si>
  <si>
    <t>0003809</t>
  </si>
  <si>
    <t>0003810</t>
  </si>
  <si>
    <t>0003811</t>
  </si>
  <si>
    <t>0003812</t>
  </si>
  <si>
    <t>0003813</t>
  </si>
  <si>
    <t>0003814</t>
  </si>
  <si>
    <t>0003815</t>
  </si>
  <si>
    <t>0002713</t>
  </si>
  <si>
    <t>0002735</t>
  </si>
  <si>
    <t>0000907</t>
  </si>
  <si>
    <t>0000781</t>
  </si>
  <si>
    <t>0002734</t>
  </si>
  <si>
    <t>0002731</t>
  </si>
  <si>
    <t>0002730</t>
  </si>
  <si>
    <t>0002722</t>
  </si>
  <si>
    <t>0002721</t>
  </si>
  <si>
    <t>0002740</t>
  </si>
  <si>
    <t>0002741</t>
  </si>
  <si>
    <t>0003816</t>
  </si>
  <si>
    <t>0000952</t>
  </si>
  <si>
    <t>№ свидетельства о праве собственности</t>
  </si>
  <si>
    <t>автомобильная дорога "г. Каменск-Уральский - д. Кремлевка"</t>
  </si>
  <si>
    <t>автомобильная дорога "д. Кремлевка - Садоводческое товарищество"</t>
  </si>
  <si>
    <t>66 АЕ 609240</t>
  </si>
  <si>
    <t>66АЕ609448</t>
  </si>
  <si>
    <t>участок 1 66АЕ609364</t>
  </si>
  <si>
    <t>участок 2 66АЕ609234</t>
  </si>
  <si>
    <t>автомобильная дорога "д. Щербакова - д. Ключи</t>
  </si>
  <si>
    <t>участок 1 66АЕ609446</t>
  </si>
  <si>
    <t>участок 2 66АЕ609235</t>
  </si>
  <si>
    <t>участок 3 66АЕ609447</t>
  </si>
  <si>
    <t>участок 4 66АЕ609358</t>
  </si>
  <si>
    <t xml:space="preserve">участок 1 66АЕ609236 </t>
  </si>
  <si>
    <t>участок 2 66АЕ609452</t>
  </si>
  <si>
    <t>66АЕ519288</t>
  </si>
  <si>
    <t>участок 1 66АЕ519291</t>
  </si>
  <si>
    <t>участок 2 66АЕ519357</t>
  </si>
  <si>
    <t>участок 3 66АЕ519361</t>
  </si>
  <si>
    <t>участок 4 66АЕ519362</t>
  </si>
  <si>
    <t>автомобильная дорога "с. Позариха - д. Мазуля</t>
  </si>
  <si>
    <t>учаток 1 66АЕ519292</t>
  </si>
  <si>
    <t>учаток 2 66АЕ519290</t>
  </si>
  <si>
    <t>учаток 3 66АЕ519289</t>
  </si>
  <si>
    <t>автодорога "с. Барабановское - д. Гашенева - д. Комарова - д. Черемисская"</t>
  </si>
  <si>
    <t>участок 1 66АЕ519299</t>
  </si>
  <si>
    <t>участок 2 66АЕ519301</t>
  </si>
  <si>
    <t>участок 3 66АЕ519298</t>
  </si>
  <si>
    <t>участок 4 66АЕ519297</t>
  </si>
  <si>
    <t>участок 5 66АЕ519302</t>
  </si>
  <si>
    <t>участок 6 66АЕ519304</t>
  </si>
  <si>
    <t>участок 7 66АЕ519296</t>
  </si>
  <si>
    <t>автомобильная дорога "Подъезд к с. Смолинское"</t>
  </si>
  <si>
    <t>66АЕ609367</t>
  </si>
  <si>
    <t>участок 1 66АЕ827092</t>
  </si>
  <si>
    <t>участок 2 66АЕ827030</t>
  </si>
  <si>
    <t>участок 1 66АЕ609233</t>
  </si>
  <si>
    <t>участок 2 66АЕ609238</t>
  </si>
  <si>
    <t>участок 1 66АЕ609237</t>
  </si>
  <si>
    <t>участок 2 66АЕ609241</t>
  </si>
  <si>
    <t>66АЕ609453</t>
  </si>
  <si>
    <t>заезд центральный от автомобильной дороги "г. Каменск-Уральский - с. Клевакинское"</t>
  </si>
  <si>
    <t>66АЕ609365</t>
  </si>
  <si>
    <t>участок 1 66АЕ609363</t>
  </si>
  <si>
    <t>участок 2 66АЕ609444</t>
  </si>
  <si>
    <t>участок 1 66АЕ609359</t>
  </si>
  <si>
    <t>участок 2 66АЕ609362</t>
  </si>
  <si>
    <t>участок 3 66АЕ609239</t>
  </si>
  <si>
    <t>участок 4 66АЕ609361</t>
  </si>
  <si>
    <t>участок 5 66АЕ609360</t>
  </si>
  <si>
    <t>автодорога "с. Колчедан - д. Соколова - а/д Южный обход г. Каменска-Уральского"</t>
  </si>
  <si>
    <t>66АЕ609451</t>
  </si>
  <si>
    <t>участок 1 66АЕ320015</t>
  </si>
  <si>
    <t>участок 2 66АЕ320013</t>
  </si>
  <si>
    <t>участок 3 66АЕ519293</t>
  </si>
  <si>
    <t>участок 4 66АЕ519295</t>
  </si>
  <si>
    <t>автомобильная дорога "д. Окулова - д. Потаскуево"</t>
  </si>
  <si>
    <t>Участок 1 66АЕ519294</t>
  </si>
  <si>
    <t>Участок 2 66АЕ519300</t>
  </si>
  <si>
    <t>Участок 3 66АЕ519303</t>
  </si>
  <si>
    <t>автомобильная дорога "с. Рыбниковская - д. Шаблиш"  до границы Каменского городского округа Свердловской области</t>
  </si>
  <si>
    <t>участок 1 66АЕ609445</t>
  </si>
  <si>
    <t>участок 2 66АЕ609449</t>
  </si>
  <si>
    <t>участок 1 66АЕ519287</t>
  </si>
  <si>
    <t>участок 2 66АЕ519364</t>
  </si>
  <si>
    <t>участок 3 66АЕ519360</t>
  </si>
  <si>
    <t>автомобильная дорога "с. Сосновское - д. Походилова"</t>
  </si>
  <si>
    <t>участок 1 66АЕ609366</t>
  </si>
  <si>
    <t>участок 2 66АЕ609356</t>
  </si>
  <si>
    <t>участок 1 66АЕ609357</t>
  </si>
  <si>
    <t>участок 2 66АЕ609368</t>
  </si>
  <si>
    <t>автомобильная дорога "Подъезд к д. Походилова от а/д г. Сысерть-д. Часовая"</t>
  </si>
  <si>
    <t>66АЕ609455</t>
  </si>
  <si>
    <t>Из них в муниципальной собственности Каменского городского округа</t>
  </si>
  <si>
    <t>посёлок Солнечный</t>
  </si>
  <si>
    <t>участок 2 0002261</t>
  </si>
  <si>
    <t>Подъезд к кладбищу с. Рыбниковское</t>
  </si>
  <si>
    <t> ул. Грушевая</t>
  </si>
  <si>
    <t> ул. Зеленая</t>
  </si>
  <si>
    <t>ул. Сиреневая</t>
  </si>
  <si>
    <t>ул. Покровская</t>
  </si>
  <si>
    <t>ул. Вишневая</t>
  </si>
  <si>
    <t>ул. Березовая</t>
  </si>
  <si>
    <t>ул. Академика Демидова</t>
  </si>
  <si>
    <t>Центральный проезд в п. Солнечный</t>
  </si>
  <si>
    <t>автомобильная дорога "с. Клевакино - д. Мосино"</t>
  </si>
  <si>
    <t>0019523</t>
  </si>
  <si>
    <t>0019521</t>
  </si>
  <si>
    <t>0019522</t>
  </si>
  <si>
    <t>0019524</t>
  </si>
  <si>
    <t>0019525</t>
  </si>
  <si>
    <t>0019526</t>
  </si>
  <si>
    <t>0019527</t>
  </si>
  <si>
    <t>0019528</t>
  </si>
  <si>
    <t>0019529</t>
  </si>
  <si>
    <t>0019530</t>
  </si>
  <si>
    <t>0019531</t>
  </si>
  <si>
    <t>0019532</t>
  </si>
  <si>
    <t>0019533</t>
  </si>
  <si>
    <t>0019534</t>
  </si>
  <si>
    <t>0019535</t>
  </si>
  <si>
    <t>0019536</t>
  </si>
  <si>
    <t>0019537</t>
  </si>
  <si>
    <t>0019538</t>
  </si>
  <si>
    <t>0019539</t>
  </si>
  <si>
    <t>0019540</t>
  </si>
  <si>
    <t>0019541</t>
  </si>
  <si>
    <t>0019542</t>
  </si>
  <si>
    <t>0000953</t>
  </si>
  <si>
    <t>0000954</t>
  </si>
  <si>
    <t>ул. Кралина</t>
  </si>
  <si>
    <t>0000955</t>
  </si>
  <si>
    <t>0000956</t>
  </si>
  <si>
    <t>ул. Академика Лихачева</t>
  </si>
  <si>
    <t>б/н</t>
  </si>
  <si>
    <t xml:space="preserve">ул. Радужная </t>
  </si>
  <si>
    <t>ул. Весенняя</t>
  </si>
  <si>
    <t>ул. Изумрудная</t>
  </si>
  <si>
    <t>ул. Летняя</t>
  </si>
  <si>
    <t>ул. Бродовская</t>
  </si>
  <si>
    <t>ул. Зеленая Роща</t>
  </si>
  <si>
    <t>ул. Дачная</t>
  </si>
  <si>
    <t>пер. Новый</t>
  </si>
  <si>
    <t>ул. 70 лет Победы</t>
  </si>
  <si>
    <t>Перечень автомобильных дорог общего пользования местного значения муниципального образования «Каменский городской округ»</t>
  </si>
  <si>
    <t>ул. Рассветная</t>
  </si>
  <si>
    <t>ул. Лучезарная</t>
  </si>
  <si>
    <t>Луговая</t>
  </si>
  <si>
    <t>Новая</t>
  </si>
  <si>
    <t>Привольная</t>
  </si>
  <si>
    <t>ул. Сосновая</t>
  </si>
  <si>
    <t>ул. Радужная</t>
  </si>
  <si>
    <t>Б/Н</t>
  </si>
  <si>
    <t>ул. Луговая</t>
  </si>
  <si>
    <t>ст. Перебор</t>
  </si>
  <si>
    <t>Б\Н</t>
  </si>
  <si>
    <t>автомобильная дорога "Подъезд к кладбищу с. Смолинское"</t>
  </si>
  <si>
    <t>ул. Фабричная</t>
  </si>
  <si>
    <t>автомобильная дорога "Подъезд к д. Ключи от автомобильной дороги "г. Кменск-Уральский-с. Рыбниковское-п. Горный"</t>
  </si>
  <si>
    <t>Утвержден
Постановлением Главы
Каменского городского округа 
№2156 от 29.12.2018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</si>
</sst>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8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29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2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3" xfId="0" applyFont="1" applyBorder="1" applyAlignment="1">
      <alignment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/>
    <xf numFmtId="0" fontId="2" fillId="0" borderId="3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2" fontId="4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2" fontId="6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2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 wrapText="1"/>
    </xf>
    <xf numFmtId="0" fontId="6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6" fillId="0" borderId="26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/>
    </xf>
    <xf numFmtId="2" fontId="6" fillId="0" borderId="23" xfId="0" applyNumberFormat="1" applyFont="1" applyBorder="1" applyAlignment="1">
      <alignment horizontal="center" vertic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24" xfId="0" applyNumberFormat="1" applyFont="1" applyBorder="1" applyAlignment="1">
      <alignment horizontal="center" vertical="center"/>
    </xf>
    <xf numFmtId="2" fontId="6" fillId="0" borderId="18" xfId="0" applyNumberFormat="1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/>
    </xf>
    <xf numFmtId="2" fontId="6" fillId="0" borderId="17" xfId="0" applyNumberFormat="1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2" fontId="4" fillId="0" borderId="4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2" fontId="2" fillId="0" borderId="10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2" fontId="2" fillId="0" borderId="10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2" fontId="2" fillId="0" borderId="7" xfId="0" applyNumberFormat="1" applyFont="1" applyFill="1" applyBorder="1" applyAlignment="1">
      <alignment horizontal="center" vertical="center" wrapText="1"/>
    </xf>
    <xf numFmtId="2" fontId="2" fillId="0" borderId="8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5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6" fillId="0" borderId="17" xfId="0" applyFont="1" applyBorder="1" applyAlignment="1">
      <alignment horizontal="left" vertical="center" wrapText="1"/>
    </xf>
    <xf numFmtId="0" fontId="6" fillId="0" borderId="23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4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25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Q1281"/>
  <sheetViews>
    <sheetView tabSelected="1" view="pageLayout" zoomScale="120" zoomScaleNormal="100" zoomScalePageLayoutView="120" workbookViewId="0">
      <selection activeCell="E1" sqref="E1:G6"/>
    </sheetView>
  </sheetViews>
  <sheetFormatPr defaultRowHeight="15" x14ac:dyDescent="0.25"/>
  <cols>
    <col min="1" max="1" width="8.140625" style="100" customWidth="1"/>
    <col min="2" max="2" width="16.85546875" customWidth="1"/>
    <col min="3" max="3" width="18.5703125" style="100" customWidth="1"/>
    <col min="4" max="4" width="11.85546875" style="100" customWidth="1"/>
    <col min="5" max="6" width="14.140625" customWidth="1"/>
    <col min="7" max="7" width="14.140625" style="13" customWidth="1"/>
  </cols>
  <sheetData>
    <row r="1" spans="1:7" ht="15" customHeight="1" x14ac:dyDescent="0.25">
      <c r="D1" s="101"/>
      <c r="E1" s="142" t="s">
        <v>937</v>
      </c>
      <c r="F1" s="142"/>
      <c r="G1" s="142"/>
    </row>
    <row r="2" spans="1:7" ht="15" customHeight="1" x14ac:dyDescent="0.25">
      <c r="D2" s="101"/>
      <c r="E2" s="142"/>
      <c r="F2" s="142"/>
      <c r="G2" s="142"/>
    </row>
    <row r="3" spans="1:7" ht="15" customHeight="1" x14ac:dyDescent="0.25">
      <c r="D3" s="101"/>
      <c r="E3" s="142"/>
      <c r="F3" s="142"/>
      <c r="G3" s="142"/>
    </row>
    <row r="4" spans="1:7" ht="15" customHeight="1" x14ac:dyDescent="0.25">
      <c r="D4" s="101"/>
      <c r="E4" s="142"/>
      <c r="F4" s="142"/>
      <c r="G4" s="142"/>
    </row>
    <row r="5" spans="1:7" ht="18.75" customHeight="1" x14ac:dyDescent="0.25">
      <c r="D5" s="101"/>
      <c r="E5" s="142"/>
      <c r="F5" s="142"/>
      <c r="G5" s="142"/>
    </row>
    <row r="6" spans="1:7" ht="15" hidden="1" customHeight="1" x14ac:dyDescent="0.25">
      <c r="D6" s="101"/>
      <c r="E6" s="142"/>
      <c r="F6" s="142"/>
      <c r="G6" s="142"/>
    </row>
    <row r="7" spans="1:7" ht="66.75" customHeight="1" x14ac:dyDescent="0.25">
      <c r="A7" s="143" t="s">
        <v>922</v>
      </c>
      <c r="B7" s="143"/>
      <c r="C7" s="143"/>
      <c r="D7" s="143"/>
      <c r="E7" s="143"/>
      <c r="F7" s="143"/>
      <c r="G7" s="143"/>
    </row>
    <row r="8" spans="1:7" ht="51" x14ac:dyDescent="0.25">
      <c r="A8" s="117" t="s">
        <v>12</v>
      </c>
      <c r="B8" s="2" t="s">
        <v>13</v>
      </c>
      <c r="C8" s="99" t="s">
        <v>282</v>
      </c>
      <c r="D8" s="99" t="s">
        <v>14</v>
      </c>
      <c r="E8" s="2" t="s">
        <v>15</v>
      </c>
      <c r="F8" s="43" t="s">
        <v>16</v>
      </c>
      <c r="G8" s="39" t="s">
        <v>799</v>
      </c>
    </row>
    <row r="9" spans="1:7" ht="21" customHeight="1" x14ac:dyDescent="0.25">
      <c r="A9" s="151" t="s">
        <v>263</v>
      </c>
      <c r="B9" s="152"/>
      <c r="C9" s="152"/>
      <c r="D9" s="152"/>
      <c r="E9" s="152"/>
      <c r="F9" s="152"/>
      <c r="G9" s="153"/>
    </row>
    <row r="10" spans="1:7" ht="15" customHeight="1" x14ac:dyDescent="0.25">
      <c r="A10" s="123" t="s">
        <v>17</v>
      </c>
      <c r="B10" s="124"/>
      <c r="C10" s="124"/>
      <c r="D10" s="124"/>
      <c r="E10" s="124"/>
      <c r="F10" s="124"/>
      <c r="G10" s="125"/>
    </row>
    <row r="11" spans="1:7" ht="15" customHeight="1" x14ac:dyDescent="0.25">
      <c r="A11" s="126">
        <v>1</v>
      </c>
      <c r="B11" s="127" t="s">
        <v>0</v>
      </c>
      <c r="C11" s="16" t="s">
        <v>405</v>
      </c>
      <c r="D11" s="93">
        <v>1600</v>
      </c>
      <c r="E11" s="37" t="s">
        <v>1</v>
      </c>
      <c r="F11" s="131" t="s">
        <v>315</v>
      </c>
      <c r="G11" s="234" t="s">
        <v>296</v>
      </c>
    </row>
    <row r="12" spans="1:7" x14ac:dyDescent="0.25">
      <c r="A12" s="126"/>
      <c r="B12" s="127"/>
      <c r="C12" s="16" t="s">
        <v>404</v>
      </c>
      <c r="D12" s="93">
        <v>500</v>
      </c>
      <c r="E12" s="37" t="s">
        <v>1</v>
      </c>
      <c r="F12" s="132"/>
      <c r="G12" s="126"/>
    </row>
    <row r="13" spans="1:7" ht="15" customHeight="1" x14ac:dyDescent="0.25">
      <c r="A13" s="126">
        <v>2</v>
      </c>
      <c r="B13" s="127" t="s">
        <v>2</v>
      </c>
      <c r="C13" s="154" t="s">
        <v>769</v>
      </c>
      <c r="D13" s="130">
        <v>800</v>
      </c>
      <c r="E13" s="126" t="s">
        <v>1</v>
      </c>
      <c r="F13" s="131" t="s">
        <v>315</v>
      </c>
      <c r="G13" s="234" t="s">
        <v>296</v>
      </c>
    </row>
    <row r="14" spans="1:7" x14ac:dyDescent="0.25">
      <c r="A14" s="126"/>
      <c r="B14" s="127"/>
      <c r="C14" s="155"/>
      <c r="D14" s="130"/>
      <c r="E14" s="126"/>
      <c r="F14" s="132"/>
      <c r="G14" s="126"/>
    </row>
    <row r="15" spans="1:7" ht="15" customHeight="1" x14ac:dyDescent="0.25">
      <c r="A15" s="126">
        <v>3</v>
      </c>
      <c r="B15" s="127" t="s">
        <v>3</v>
      </c>
      <c r="C15" s="154" t="s">
        <v>770</v>
      </c>
      <c r="D15" s="130">
        <v>800</v>
      </c>
      <c r="E15" s="126" t="s">
        <v>1</v>
      </c>
      <c r="F15" s="131" t="s">
        <v>315</v>
      </c>
      <c r="G15" s="234" t="s">
        <v>296</v>
      </c>
    </row>
    <row r="16" spans="1:7" x14ac:dyDescent="0.25">
      <c r="A16" s="126"/>
      <c r="B16" s="127"/>
      <c r="C16" s="155"/>
      <c r="D16" s="130"/>
      <c r="E16" s="126"/>
      <c r="F16" s="132"/>
      <c r="G16" s="126"/>
    </row>
    <row r="17" spans="1:7" ht="15" customHeight="1" x14ac:dyDescent="0.25">
      <c r="A17" s="126">
        <v>4</v>
      </c>
      <c r="B17" s="127" t="s">
        <v>4</v>
      </c>
      <c r="C17" s="154" t="s">
        <v>771</v>
      </c>
      <c r="D17" s="130">
        <v>600</v>
      </c>
      <c r="E17" s="126" t="s">
        <v>1</v>
      </c>
      <c r="F17" s="131" t="s">
        <v>315</v>
      </c>
      <c r="G17" s="234" t="s">
        <v>296</v>
      </c>
    </row>
    <row r="18" spans="1:7" x14ac:dyDescent="0.25">
      <c r="A18" s="126"/>
      <c r="B18" s="127"/>
      <c r="C18" s="155"/>
      <c r="D18" s="130"/>
      <c r="E18" s="126"/>
      <c r="F18" s="132"/>
      <c r="G18" s="126"/>
    </row>
    <row r="19" spans="1:7" ht="15" customHeight="1" x14ac:dyDescent="0.25">
      <c r="A19" s="126">
        <v>5</v>
      </c>
      <c r="B19" s="127" t="s">
        <v>5</v>
      </c>
      <c r="C19" s="128" t="s">
        <v>318</v>
      </c>
      <c r="D19" s="130">
        <v>2400</v>
      </c>
      <c r="E19" s="126" t="s">
        <v>1</v>
      </c>
      <c r="F19" s="131" t="s">
        <v>315</v>
      </c>
      <c r="G19" s="234" t="s">
        <v>296</v>
      </c>
    </row>
    <row r="20" spans="1:7" x14ac:dyDescent="0.25">
      <c r="A20" s="126"/>
      <c r="B20" s="127"/>
      <c r="C20" s="129"/>
      <c r="D20" s="130"/>
      <c r="E20" s="126"/>
      <c r="F20" s="132"/>
      <c r="G20" s="126"/>
    </row>
    <row r="21" spans="1:7" ht="15" customHeight="1" x14ac:dyDescent="0.25">
      <c r="A21" s="126">
        <v>6</v>
      </c>
      <c r="B21" s="127" t="s">
        <v>8</v>
      </c>
      <c r="C21" s="154" t="s">
        <v>772</v>
      </c>
      <c r="D21" s="130">
        <v>1200</v>
      </c>
      <c r="E21" s="126" t="s">
        <v>1</v>
      </c>
      <c r="F21" s="131" t="s">
        <v>315</v>
      </c>
      <c r="G21" s="234" t="s">
        <v>296</v>
      </c>
    </row>
    <row r="22" spans="1:7" x14ac:dyDescent="0.25">
      <c r="A22" s="126"/>
      <c r="B22" s="127"/>
      <c r="C22" s="155"/>
      <c r="D22" s="130"/>
      <c r="E22" s="126"/>
      <c r="F22" s="132"/>
      <c r="G22" s="126"/>
    </row>
    <row r="23" spans="1:7" ht="15" customHeight="1" x14ac:dyDescent="0.25">
      <c r="A23" s="126">
        <v>7</v>
      </c>
      <c r="B23" s="127" t="s">
        <v>9</v>
      </c>
      <c r="C23" s="128" t="s">
        <v>317</v>
      </c>
      <c r="D23" s="130">
        <v>1100</v>
      </c>
      <c r="E23" s="126" t="s">
        <v>1</v>
      </c>
      <c r="F23" s="131" t="s">
        <v>315</v>
      </c>
      <c r="G23" s="234" t="s">
        <v>296</v>
      </c>
    </row>
    <row r="24" spans="1:7" x14ac:dyDescent="0.25">
      <c r="A24" s="126"/>
      <c r="B24" s="127"/>
      <c r="C24" s="129"/>
      <c r="D24" s="130"/>
      <c r="E24" s="126"/>
      <c r="F24" s="132"/>
      <c r="G24" s="126"/>
    </row>
    <row r="25" spans="1:7" ht="15" customHeight="1" x14ac:dyDescent="0.25">
      <c r="A25" s="126">
        <v>8</v>
      </c>
      <c r="B25" s="127" t="s">
        <v>10</v>
      </c>
      <c r="C25" s="128" t="s">
        <v>319</v>
      </c>
      <c r="D25" s="130">
        <v>2300</v>
      </c>
      <c r="E25" s="126" t="s">
        <v>1</v>
      </c>
      <c r="F25" s="131" t="s">
        <v>315</v>
      </c>
      <c r="G25" s="234" t="s">
        <v>296</v>
      </c>
    </row>
    <row r="26" spans="1:7" x14ac:dyDescent="0.25">
      <c r="A26" s="126"/>
      <c r="B26" s="127"/>
      <c r="C26" s="129"/>
      <c r="D26" s="130"/>
      <c r="E26" s="126"/>
      <c r="F26" s="132"/>
      <c r="G26" s="126"/>
    </row>
    <row r="27" spans="1:7" ht="15" customHeight="1" x14ac:dyDescent="0.25">
      <c r="A27" s="126">
        <v>9</v>
      </c>
      <c r="B27" s="127" t="s">
        <v>11</v>
      </c>
      <c r="C27" s="154" t="s">
        <v>773</v>
      </c>
      <c r="D27" s="130">
        <v>2000</v>
      </c>
      <c r="E27" s="126" t="s">
        <v>1</v>
      </c>
      <c r="F27" s="131" t="s">
        <v>315</v>
      </c>
      <c r="G27" s="234" t="s">
        <v>296</v>
      </c>
    </row>
    <row r="28" spans="1:7" x14ac:dyDescent="0.25">
      <c r="A28" s="126"/>
      <c r="B28" s="127"/>
      <c r="C28" s="155"/>
      <c r="D28" s="130"/>
      <c r="E28" s="126"/>
      <c r="F28" s="132"/>
      <c r="G28" s="126"/>
    </row>
    <row r="29" spans="1:7" ht="22.5" customHeight="1" x14ac:dyDescent="0.25">
      <c r="A29" s="156" t="s">
        <v>29</v>
      </c>
      <c r="B29" s="157"/>
      <c r="C29" s="158"/>
      <c r="D29" s="98">
        <v>0</v>
      </c>
      <c r="E29" s="2" t="s">
        <v>7</v>
      </c>
      <c r="F29" s="277" t="s">
        <v>296</v>
      </c>
      <c r="G29" s="278"/>
    </row>
    <row r="30" spans="1:7" x14ac:dyDescent="0.25">
      <c r="A30" s="159"/>
      <c r="B30" s="160"/>
      <c r="C30" s="161"/>
      <c r="D30" s="98">
        <f>SUM(D11,D13,D15,D17,D19,D21,D23,D25,D27,D12)</f>
        <v>13300</v>
      </c>
      <c r="E30" s="2" t="s">
        <v>1</v>
      </c>
      <c r="F30" s="279"/>
      <c r="G30" s="280"/>
    </row>
    <row r="31" spans="1:7" ht="15" customHeight="1" x14ac:dyDescent="0.25">
      <c r="A31" s="123" t="s">
        <v>30</v>
      </c>
      <c r="B31" s="124"/>
      <c r="C31" s="124"/>
      <c r="D31" s="124"/>
      <c r="E31" s="124"/>
      <c r="F31" s="124"/>
      <c r="G31" s="125"/>
    </row>
    <row r="32" spans="1:7" x14ac:dyDescent="0.25">
      <c r="A32" s="126">
        <v>1</v>
      </c>
      <c r="B32" s="127" t="s">
        <v>6</v>
      </c>
      <c r="C32" s="128" t="s">
        <v>298</v>
      </c>
      <c r="D32" s="130">
        <v>2000</v>
      </c>
      <c r="E32" s="126" t="s">
        <v>1</v>
      </c>
      <c r="F32" s="131" t="s">
        <v>315</v>
      </c>
      <c r="G32" s="234" t="s">
        <v>296</v>
      </c>
    </row>
    <row r="33" spans="1:7" x14ac:dyDescent="0.25">
      <c r="A33" s="126"/>
      <c r="B33" s="127"/>
      <c r="C33" s="129"/>
      <c r="D33" s="130"/>
      <c r="E33" s="126"/>
      <c r="F33" s="132"/>
      <c r="G33" s="126"/>
    </row>
    <row r="34" spans="1:7" ht="15" customHeight="1" x14ac:dyDescent="0.25">
      <c r="A34" s="126">
        <v>2</v>
      </c>
      <c r="B34" s="127" t="s">
        <v>31</v>
      </c>
      <c r="C34" s="128" t="s">
        <v>299</v>
      </c>
      <c r="D34" s="130">
        <v>3000</v>
      </c>
      <c r="E34" s="126" t="s">
        <v>1</v>
      </c>
      <c r="F34" s="131" t="s">
        <v>315</v>
      </c>
      <c r="G34" s="234" t="s">
        <v>296</v>
      </c>
    </row>
    <row r="35" spans="1:7" x14ac:dyDescent="0.25">
      <c r="A35" s="126"/>
      <c r="B35" s="127"/>
      <c r="C35" s="129"/>
      <c r="D35" s="130"/>
      <c r="E35" s="126"/>
      <c r="F35" s="132"/>
      <c r="G35" s="126"/>
    </row>
    <row r="36" spans="1:7" ht="15" customHeight="1" x14ac:dyDescent="0.25">
      <c r="A36" s="126">
        <v>3</v>
      </c>
      <c r="B36" s="127" t="s">
        <v>32</v>
      </c>
      <c r="C36" s="128" t="s">
        <v>300</v>
      </c>
      <c r="D36" s="130">
        <v>700</v>
      </c>
      <c r="E36" s="126" t="s">
        <v>7</v>
      </c>
      <c r="F36" s="131" t="s">
        <v>315</v>
      </c>
      <c r="G36" s="234" t="s">
        <v>296</v>
      </c>
    </row>
    <row r="37" spans="1:7" x14ac:dyDescent="0.25">
      <c r="A37" s="126"/>
      <c r="B37" s="127"/>
      <c r="C37" s="129"/>
      <c r="D37" s="130"/>
      <c r="E37" s="126"/>
      <c r="F37" s="132"/>
      <c r="G37" s="126"/>
    </row>
    <row r="38" spans="1:7" ht="15" customHeight="1" x14ac:dyDescent="0.25">
      <c r="A38" s="126">
        <v>4</v>
      </c>
      <c r="B38" s="127" t="s">
        <v>33</v>
      </c>
      <c r="C38" s="128" t="s">
        <v>301</v>
      </c>
      <c r="D38" s="130">
        <v>700</v>
      </c>
      <c r="E38" s="126" t="s">
        <v>34</v>
      </c>
      <c r="F38" s="131" t="s">
        <v>315</v>
      </c>
      <c r="G38" s="234" t="s">
        <v>296</v>
      </c>
    </row>
    <row r="39" spans="1:7" x14ac:dyDescent="0.25">
      <c r="A39" s="126"/>
      <c r="B39" s="127"/>
      <c r="C39" s="129"/>
      <c r="D39" s="130"/>
      <c r="E39" s="126"/>
      <c r="F39" s="132"/>
      <c r="G39" s="126"/>
    </row>
    <row r="40" spans="1:7" ht="15" customHeight="1" x14ac:dyDescent="0.25">
      <c r="A40" s="126">
        <v>5</v>
      </c>
      <c r="B40" s="127" t="s">
        <v>0</v>
      </c>
      <c r="C40" s="16" t="s">
        <v>406</v>
      </c>
      <c r="D40" s="130">
        <v>500</v>
      </c>
      <c r="E40" s="126" t="s">
        <v>34</v>
      </c>
      <c r="F40" s="131" t="s">
        <v>315</v>
      </c>
      <c r="G40" s="234" t="s">
        <v>296</v>
      </c>
    </row>
    <row r="41" spans="1:7" x14ac:dyDescent="0.25">
      <c r="A41" s="126"/>
      <c r="B41" s="127"/>
      <c r="C41" s="16" t="s">
        <v>407</v>
      </c>
      <c r="D41" s="130"/>
      <c r="E41" s="126"/>
      <c r="F41" s="132"/>
      <c r="G41" s="126"/>
    </row>
    <row r="42" spans="1:7" ht="15" customHeight="1" x14ac:dyDescent="0.25">
      <c r="A42" s="126">
        <v>6</v>
      </c>
      <c r="B42" s="127" t="s">
        <v>35</v>
      </c>
      <c r="C42" s="128" t="s">
        <v>297</v>
      </c>
      <c r="D42" s="93">
        <v>2500</v>
      </c>
      <c r="E42" s="1" t="s">
        <v>34</v>
      </c>
      <c r="F42" s="131" t="s">
        <v>315</v>
      </c>
      <c r="G42" s="234" t="s">
        <v>296</v>
      </c>
    </row>
    <row r="43" spans="1:7" x14ac:dyDescent="0.25">
      <c r="A43" s="126"/>
      <c r="B43" s="127"/>
      <c r="C43" s="129"/>
      <c r="D43" s="93">
        <v>1500</v>
      </c>
      <c r="E43" s="1" t="s">
        <v>1</v>
      </c>
      <c r="F43" s="132"/>
      <c r="G43" s="126"/>
    </row>
    <row r="44" spans="1:7" ht="15" customHeight="1" x14ac:dyDescent="0.25">
      <c r="A44" s="126">
        <v>7</v>
      </c>
      <c r="B44" s="127" t="s">
        <v>36</v>
      </c>
      <c r="C44" s="16" t="s">
        <v>408</v>
      </c>
      <c r="D44" s="130">
        <v>300</v>
      </c>
      <c r="E44" s="126" t="s">
        <v>34</v>
      </c>
      <c r="F44" s="131" t="s">
        <v>315</v>
      </c>
      <c r="G44" s="234" t="s">
        <v>296</v>
      </c>
    </row>
    <row r="45" spans="1:7" x14ac:dyDescent="0.25">
      <c r="A45" s="126"/>
      <c r="B45" s="127"/>
      <c r="C45" s="16" t="s">
        <v>409</v>
      </c>
      <c r="D45" s="130"/>
      <c r="E45" s="126"/>
      <c r="F45" s="132"/>
      <c r="G45" s="126"/>
    </row>
    <row r="46" spans="1:7" ht="15" customHeight="1" x14ac:dyDescent="0.25">
      <c r="A46" s="126">
        <v>8</v>
      </c>
      <c r="B46" s="127" t="s">
        <v>37</v>
      </c>
      <c r="C46" s="16" t="s">
        <v>410</v>
      </c>
      <c r="D46" s="130">
        <v>500</v>
      </c>
      <c r="E46" s="126" t="s">
        <v>1</v>
      </c>
      <c r="F46" s="131" t="s">
        <v>315</v>
      </c>
      <c r="G46" s="234" t="s">
        <v>296</v>
      </c>
    </row>
    <row r="47" spans="1:7" x14ac:dyDescent="0.25">
      <c r="A47" s="126"/>
      <c r="B47" s="127"/>
      <c r="C47" s="16" t="s">
        <v>411</v>
      </c>
      <c r="D47" s="130"/>
      <c r="E47" s="126"/>
      <c r="F47" s="132"/>
      <c r="G47" s="126"/>
    </row>
    <row r="48" spans="1:7" ht="15" customHeight="1" x14ac:dyDescent="0.25">
      <c r="A48" s="126">
        <v>9</v>
      </c>
      <c r="B48" s="127" t="s">
        <v>38</v>
      </c>
      <c r="C48" s="128" t="s">
        <v>302</v>
      </c>
      <c r="D48" s="130">
        <v>1300</v>
      </c>
      <c r="E48" s="126" t="s">
        <v>1</v>
      </c>
      <c r="F48" s="131" t="s">
        <v>315</v>
      </c>
      <c r="G48" s="234" t="s">
        <v>296</v>
      </c>
    </row>
    <row r="49" spans="1:7" x14ac:dyDescent="0.25">
      <c r="A49" s="126"/>
      <c r="B49" s="127"/>
      <c r="C49" s="129"/>
      <c r="D49" s="130"/>
      <c r="E49" s="126"/>
      <c r="F49" s="132"/>
      <c r="G49" s="126"/>
    </row>
    <row r="50" spans="1:7" ht="15" customHeight="1" x14ac:dyDescent="0.25">
      <c r="A50" s="126">
        <v>10</v>
      </c>
      <c r="B50" s="127" t="s">
        <v>39</v>
      </c>
      <c r="C50" s="128" t="s">
        <v>303</v>
      </c>
      <c r="D50" s="130">
        <v>1100</v>
      </c>
      <c r="E50" s="126" t="s">
        <v>1</v>
      </c>
      <c r="F50" s="131" t="s">
        <v>315</v>
      </c>
      <c r="G50" s="234" t="s">
        <v>296</v>
      </c>
    </row>
    <row r="51" spans="1:7" x14ac:dyDescent="0.25">
      <c r="A51" s="126"/>
      <c r="B51" s="127"/>
      <c r="C51" s="129"/>
      <c r="D51" s="130"/>
      <c r="E51" s="126"/>
      <c r="F51" s="132"/>
      <c r="G51" s="126"/>
    </row>
    <row r="52" spans="1:7" ht="15" customHeight="1" x14ac:dyDescent="0.25">
      <c r="A52" s="126">
        <v>11</v>
      </c>
      <c r="B52" s="127" t="s">
        <v>41</v>
      </c>
      <c r="C52" s="128" t="s">
        <v>304</v>
      </c>
      <c r="D52" s="130">
        <v>800</v>
      </c>
      <c r="E52" s="126" t="s">
        <v>1</v>
      </c>
      <c r="F52" s="131" t="s">
        <v>315</v>
      </c>
      <c r="G52" s="234" t="s">
        <v>296</v>
      </c>
    </row>
    <row r="53" spans="1:7" x14ac:dyDescent="0.25">
      <c r="A53" s="126"/>
      <c r="B53" s="127"/>
      <c r="C53" s="129"/>
      <c r="D53" s="130"/>
      <c r="E53" s="126"/>
      <c r="F53" s="132"/>
      <c r="G53" s="126"/>
    </row>
    <row r="54" spans="1:7" ht="15" customHeight="1" x14ac:dyDescent="0.25">
      <c r="A54" s="126">
        <v>12</v>
      </c>
      <c r="B54" s="127" t="s">
        <v>43</v>
      </c>
      <c r="C54" s="128" t="s">
        <v>305</v>
      </c>
      <c r="D54" s="130">
        <v>800</v>
      </c>
      <c r="E54" s="126" t="s">
        <v>1</v>
      </c>
      <c r="F54" s="131" t="s">
        <v>315</v>
      </c>
      <c r="G54" s="234" t="s">
        <v>296</v>
      </c>
    </row>
    <row r="55" spans="1:7" ht="7.5" customHeight="1" x14ac:dyDescent="0.25">
      <c r="A55" s="126"/>
      <c r="B55" s="127"/>
      <c r="C55" s="129"/>
      <c r="D55" s="130"/>
      <c r="E55" s="126"/>
      <c r="F55" s="132"/>
      <c r="G55" s="126"/>
    </row>
    <row r="56" spans="1:7" ht="5.25" customHeight="1" x14ac:dyDescent="0.25">
      <c r="A56" s="126">
        <v>13</v>
      </c>
      <c r="B56" s="127" t="s">
        <v>45</v>
      </c>
      <c r="C56" s="128" t="s">
        <v>306</v>
      </c>
      <c r="D56" s="130">
        <v>950</v>
      </c>
      <c r="E56" s="126" t="s">
        <v>1</v>
      </c>
      <c r="F56" s="131" t="s">
        <v>315</v>
      </c>
      <c r="G56" s="234" t="s">
        <v>296</v>
      </c>
    </row>
    <row r="57" spans="1:7" x14ac:dyDescent="0.25">
      <c r="A57" s="126"/>
      <c r="B57" s="127"/>
      <c r="C57" s="129"/>
      <c r="D57" s="130"/>
      <c r="E57" s="126"/>
      <c r="F57" s="132"/>
      <c r="G57" s="126"/>
    </row>
    <row r="58" spans="1:7" ht="23.25" customHeight="1" x14ac:dyDescent="0.25">
      <c r="A58" s="126">
        <v>14</v>
      </c>
      <c r="B58" s="127" t="s">
        <v>47</v>
      </c>
      <c r="C58" s="16" t="s">
        <v>412</v>
      </c>
      <c r="D58" s="93">
        <v>300</v>
      </c>
      <c r="E58" s="1" t="s">
        <v>34</v>
      </c>
      <c r="F58" s="131" t="s">
        <v>315</v>
      </c>
      <c r="G58" s="234" t="s">
        <v>296</v>
      </c>
    </row>
    <row r="59" spans="1:7" x14ac:dyDescent="0.25">
      <c r="A59" s="126"/>
      <c r="B59" s="127"/>
      <c r="C59" s="16" t="s">
        <v>873</v>
      </c>
      <c r="D59" s="93">
        <v>350</v>
      </c>
      <c r="E59" s="1" t="s">
        <v>1</v>
      </c>
      <c r="F59" s="132"/>
      <c r="G59" s="126"/>
    </row>
    <row r="60" spans="1:7" ht="15" customHeight="1" x14ac:dyDescent="0.25">
      <c r="A60" s="126">
        <v>15</v>
      </c>
      <c r="B60" s="127" t="s">
        <v>49</v>
      </c>
      <c r="C60" s="128" t="s">
        <v>307</v>
      </c>
      <c r="D60" s="130">
        <v>870</v>
      </c>
      <c r="E60" s="126" t="s">
        <v>1</v>
      </c>
      <c r="F60" s="131" t="s">
        <v>315</v>
      </c>
      <c r="G60" s="234" t="s">
        <v>296</v>
      </c>
    </row>
    <row r="61" spans="1:7" x14ac:dyDescent="0.25">
      <c r="A61" s="126"/>
      <c r="B61" s="127"/>
      <c r="C61" s="129"/>
      <c r="D61" s="130"/>
      <c r="E61" s="126"/>
      <c r="F61" s="132"/>
      <c r="G61" s="126"/>
    </row>
    <row r="62" spans="1:7" x14ac:dyDescent="0.25">
      <c r="A62" s="156" t="s">
        <v>29</v>
      </c>
      <c r="B62" s="157"/>
      <c r="C62" s="158"/>
      <c r="D62" s="98">
        <f>SUM(D38,D40,D42,D44,D58)</f>
        <v>4300</v>
      </c>
      <c r="E62" s="2" t="s">
        <v>34</v>
      </c>
      <c r="F62" s="131" t="s">
        <v>296</v>
      </c>
      <c r="G62" s="144"/>
    </row>
    <row r="63" spans="1:7" x14ac:dyDescent="0.25">
      <c r="A63" s="215"/>
      <c r="B63" s="216"/>
      <c r="C63" s="217"/>
      <c r="D63" s="98">
        <f>SUM(D36)</f>
        <v>700</v>
      </c>
      <c r="E63" s="2" t="s">
        <v>7</v>
      </c>
      <c r="F63" s="213"/>
      <c r="G63" s="214"/>
    </row>
    <row r="64" spans="1:7" x14ac:dyDescent="0.25">
      <c r="A64" s="159"/>
      <c r="B64" s="160"/>
      <c r="C64" s="161"/>
      <c r="D64" s="98">
        <f>SUM(D32,D34,D43,D46,D48,D50,D52,D54,D56,D59,D60)</f>
        <v>13170</v>
      </c>
      <c r="E64" s="2" t="s">
        <v>1</v>
      </c>
      <c r="F64" s="132"/>
      <c r="G64" s="145"/>
    </row>
    <row r="65" spans="1:147" ht="15" customHeight="1" x14ac:dyDescent="0.25">
      <c r="A65" s="123" t="s">
        <v>51</v>
      </c>
      <c r="B65" s="124"/>
      <c r="C65" s="124"/>
      <c r="D65" s="124"/>
      <c r="E65" s="124"/>
      <c r="F65" s="124"/>
      <c r="G65" s="125"/>
    </row>
    <row r="66" spans="1:147" x14ac:dyDescent="0.25">
      <c r="A66" s="126">
        <v>1</v>
      </c>
      <c r="B66" s="127" t="s">
        <v>0</v>
      </c>
      <c r="C66" s="128" t="s">
        <v>308</v>
      </c>
      <c r="D66" s="130">
        <v>1500</v>
      </c>
      <c r="E66" s="126" t="s">
        <v>1</v>
      </c>
      <c r="F66" s="131" t="s">
        <v>315</v>
      </c>
      <c r="G66" s="234" t="s">
        <v>296</v>
      </c>
    </row>
    <row r="67" spans="1:147" x14ac:dyDescent="0.25">
      <c r="A67" s="126"/>
      <c r="B67" s="127"/>
      <c r="C67" s="129"/>
      <c r="D67" s="130"/>
      <c r="E67" s="126"/>
      <c r="F67" s="132"/>
      <c r="G67" s="126"/>
    </row>
    <row r="68" spans="1:147" ht="15" customHeight="1" x14ac:dyDescent="0.25">
      <c r="A68" s="126">
        <v>2</v>
      </c>
      <c r="B68" s="127" t="s">
        <v>6</v>
      </c>
      <c r="C68" s="128" t="s">
        <v>309</v>
      </c>
      <c r="D68" s="130">
        <v>1365</v>
      </c>
      <c r="E68" s="126" t="s">
        <v>34</v>
      </c>
      <c r="F68" s="131" t="s">
        <v>315</v>
      </c>
      <c r="G68" s="210" t="s">
        <v>802</v>
      </c>
    </row>
    <row r="69" spans="1:147" x14ac:dyDescent="0.25">
      <c r="A69" s="126"/>
      <c r="B69" s="127"/>
      <c r="C69" s="129"/>
      <c r="D69" s="130"/>
      <c r="E69" s="126"/>
      <c r="F69" s="132"/>
      <c r="G69" s="212"/>
    </row>
    <row r="70" spans="1:147" ht="15" customHeight="1" x14ac:dyDescent="0.25">
      <c r="A70" s="126">
        <v>3</v>
      </c>
      <c r="B70" s="127" t="s">
        <v>52</v>
      </c>
      <c r="C70" s="128" t="s">
        <v>310</v>
      </c>
      <c r="D70" s="130">
        <v>800</v>
      </c>
      <c r="E70" s="126" t="s">
        <v>34</v>
      </c>
      <c r="F70" s="131" t="s">
        <v>315</v>
      </c>
      <c r="G70" s="234" t="s">
        <v>296</v>
      </c>
    </row>
    <row r="71" spans="1:147" x14ac:dyDescent="0.25">
      <c r="A71" s="126"/>
      <c r="B71" s="127"/>
      <c r="C71" s="129"/>
      <c r="D71" s="130"/>
      <c r="E71" s="126"/>
      <c r="F71" s="132"/>
      <c r="G71" s="126"/>
    </row>
    <row r="72" spans="1:147" ht="33.75" x14ac:dyDescent="0.25">
      <c r="A72" s="116">
        <v>4</v>
      </c>
      <c r="B72" s="14" t="s">
        <v>311</v>
      </c>
      <c r="C72" s="89" t="s">
        <v>312</v>
      </c>
      <c r="D72" s="91">
        <v>230</v>
      </c>
      <c r="E72" s="5" t="s">
        <v>1</v>
      </c>
      <c r="F72" s="44" t="s">
        <v>316</v>
      </c>
      <c r="G72" s="53" t="s">
        <v>296</v>
      </c>
    </row>
    <row r="73" spans="1:147" s="13" customFormat="1" ht="33.75" x14ac:dyDescent="0.25">
      <c r="A73" s="114">
        <v>5</v>
      </c>
      <c r="B73" s="7" t="s">
        <v>313</v>
      </c>
      <c r="C73" s="16" t="s">
        <v>314</v>
      </c>
      <c r="D73" s="93">
        <v>180</v>
      </c>
      <c r="E73" s="6" t="s">
        <v>1</v>
      </c>
      <c r="F73" s="45" t="s">
        <v>316</v>
      </c>
      <c r="G73" s="53" t="s">
        <v>296</v>
      </c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8"/>
      <c r="AS73" s="18"/>
      <c r="AT73" s="18"/>
      <c r="AU73" s="18"/>
      <c r="AV73" s="18"/>
      <c r="AW73" s="18"/>
      <c r="AX73" s="18"/>
      <c r="AY73" s="18"/>
      <c r="AZ73" s="18"/>
      <c r="BA73" s="18"/>
      <c r="BB73" s="18"/>
      <c r="BC73" s="18"/>
      <c r="BD73" s="18"/>
      <c r="BE73" s="18"/>
      <c r="BF73" s="18"/>
      <c r="BG73" s="18"/>
      <c r="BH73" s="18"/>
      <c r="BI73" s="18"/>
      <c r="BJ73" s="18"/>
      <c r="BK73" s="18"/>
      <c r="BL73" s="18"/>
      <c r="BM73" s="18"/>
      <c r="BN73" s="18"/>
      <c r="BO73" s="18"/>
      <c r="BP73" s="18"/>
      <c r="BQ73" s="18"/>
      <c r="BR73" s="18"/>
      <c r="BS73" s="18"/>
      <c r="BT73" s="18"/>
      <c r="BU73" s="18"/>
      <c r="BV73" s="18"/>
      <c r="BW73" s="18"/>
      <c r="BX73" s="18"/>
      <c r="BY73" s="18"/>
      <c r="BZ73" s="18"/>
      <c r="CA73" s="18"/>
      <c r="CB73" s="18"/>
      <c r="CC73" s="18"/>
      <c r="CD73" s="18"/>
      <c r="CE73" s="18"/>
      <c r="CF73" s="18"/>
      <c r="CG73" s="18"/>
      <c r="CH73" s="18"/>
      <c r="CI73" s="18"/>
      <c r="CJ73" s="18"/>
      <c r="CK73" s="18"/>
      <c r="CL73" s="18"/>
      <c r="CM73" s="18"/>
      <c r="CN73" s="18"/>
      <c r="CO73" s="18"/>
      <c r="CP73" s="18"/>
      <c r="CQ73" s="18"/>
      <c r="CR73" s="18"/>
      <c r="CS73" s="18"/>
      <c r="CT73" s="18"/>
      <c r="CU73" s="18"/>
      <c r="CV73" s="18"/>
      <c r="CW73" s="18"/>
      <c r="CX73" s="18"/>
      <c r="CY73" s="18"/>
      <c r="CZ73" s="18"/>
      <c r="DA73" s="18"/>
      <c r="DB73" s="18"/>
      <c r="DC73" s="18"/>
      <c r="DD73" s="18"/>
      <c r="DE73" s="18"/>
      <c r="DF73" s="18"/>
      <c r="DG73" s="18"/>
      <c r="DH73" s="18"/>
      <c r="DI73" s="18"/>
      <c r="DJ73" s="18"/>
      <c r="DK73" s="18"/>
      <c r="DL73" s="18"/>
      <c r="DM73" s="18"/>
      <c r="DN73" s="18"/>
      <c r="DO73" s="18"/>
      <c r="DP73" s="18"/>
      <c r="DQ73" s="18"/>
      <c r="DR73" s="18"/>
      <c r="DS73" s="18"/>
      <c r="DT73" s="18"/>
      <c r="DU73" s="18"/>
      <c r="DV73" s="18"/>
      <c r="DW73" s="18"/>
      <c r="DX73" s="18"/>
      <c r="DY73" s="18"/>
      <c r="DZ73" s="18"/>
      <c r="EA73" s="18"/>
      <c r="EB73" s="18"/>
      <c r="EC73" s="18"/>
      <c r="ED73" s="18"/>
      <c r="EE73" s="18"/>
      <c r="EF73" s="18"/>
      <c r="EG73" s="18"/>
      <c r="EH73" s="18"/>
      <c r="EI73" s="18"/>
      <c r="EJ73" s="18"/>
      <c r="EK73" s="18"/>
      <c r="EL73" s="18"/>
      <c r="EM73" s="18"/>
      <c r="EN73" s="18"/>
      <c r="EO73" s="18"/>
      <c r="EP73" s="18"/>
      <c r="EQ73" s="18"/>
    </row>
    <row r="74" spans="1:147" s="18" customFormat="1" ht="33.75" customHeight="1" x14ac:dyDescent="0.25">
      <c r="A74" s="114">
        <v>6</v>
      </c>
      <c r="B74" s="41" t="s">
        <v>800</v>
      </c>
      <c r="C74" s="22" t="s">
        <v>885</v>
      </c>
      <c r="D74" s="92">
        <v>3479</v>
      </c>
      <c r="E74" s="40" t="s">
        <v>1</v>
      </c>
      <c r="F74" s="45" t="s">
        <v>501</v>
      </c>
      <c r="G74" s="40" t="s">
        <v>803</v>
      </c>
    </row>
    <row r="75" spans="1:147" s="18" customFormat="1" ht="22.5" x14ac:dyDescent="0.25">
      <c r="A75" s="210">
        <v>7</v>
      </c>
      <c r="B75" s="146" t="s">
        <v>801</v>
      </c>
      <c r="C75" s="154" t="s">
        <v>886</v>
      </c>
      <c r="D75" s="189">
        <v>1831</v>
      </c>
      <c r="E75" s="210" t="s">
        <v>1</v>
      </c>
      <c r="F75" s="210" t="s">
        <v>501</v>
      </c>
      <c r="G75" s="40" t="s">
        <v>811</v>
      </c>
    </row>
    <row r="76" spans="1:147" s="18" customFormat="1" ht="23.25" customHeight="1" x14ac:dyDescent="0.25">
      <c r="A76" s="212"/>
      <c r="B76" s="147"/>
      <c r="C76" s="155"/>
      <c r="D76" s="190"/>
      <c r="E76" s="212"/>
      <c r="F76" s="212"/>
      <c r="G76" s="40" t="s">
        <v>812</v>
      </c>
    </row>
    <row r="77" spans="1:147" x14ac:dyDescent="0.25">
      <c r="A77" s="156" t="s">
        <v>29</v>
      </c>
      <c r="B77" s="157"/>
      <c r="C77" s="158"/>
      <c r="D77" s="17">
        <f>SUM(D68,D70)</f>
        <v>2165</v>
      </c>
      <c r="E77" s="15" t="s">
        <v>34</v>
      </c>
      <c r="F77" s="277" t="s">
        <v>296</v>
      </c>
      <c r="G77" s="278"/>
    </row>
    <row r="78" spans="1:147" x14ac:dyDescent="0.25">
      <c r="A78" s="159"/>
      <c r="B78" s="160"/>
      <c r="C78" s="161"/>
      <c r="D78" s="98">
        <f>SUM(D66,D72,D73,D74,D75)</f>
        <v>7220</v>
      </c>
      <c r="E78" s="2" t="s">
        <v>1</v>
      </c>
      <c r="F78" s="279"/>
      <c r="G78" s="280"/>
    </row>
    <row r="79" spans="1:147" ht="36" customHeight="1" x14ac:dyDescent="0.25">
      <c r="A79" s="201" t="s">
        <v>262</v>
      </c>
      <c r="B79" s="202"/>
      <c r="C79" s="203"/>
      <c r="D79" s="4">
        <f>SUM(D77,D62)</f>
        <v>6465</v>
      </c>
      <c r="E79" s="51" t="s">
        <v>34</v>
      </c>
      <c r="F79" s="180">
        <f>SUM(D79,D80,D81)</f>
        <v>40855</v>
      </c>
      <c r="G79" s="181"/>
    </row>
    <row r="80" spans="1:147" ht="15.75" x14ac:dyDescent="0.25">
      <c r="A80" s="204"/>
      <c r="B80" s="205"/>
      <c r="C80" s="206"/>
      <c r="D80" s="4">
        <f>SUM(D63,D29)</f>
        <v>700</v>
      </c>
      <c r="E80" s="51" t="s">
        <v>7</v>
      </c>
      <c r="F80" s="182"/>
      <c r="G80" s="183"/>
    </row>
    <row r="81" spans="1:7" ht="19.5" customHeight="1" x14ac:dyDescent="0.25">
      <c r="A81" s="207"/>
      <c r="B81" s="208"/>
      <c r="C81" s="209"/>
      <c r="D81" s="4">
        <f>SUM(D64,D30,D78)</f>
        <v>33690</v>
      </c>
      <c r="E81" s="51" t="s">
        <v>1</v>
      </c>
      <c r="F81" s="184"/>
      <c r="G81" s="185"/>
    </row>
    <row r="82" spans="1:7" ht="18" customHeight="1" x14ac:dyDescent="0.25">
      <c r="A82" s="151" t="s">
        <v>265</v>
      </c>
      <c r="B82" s="152"/>
      <c r="C82" s="152"/>
      <c r="D82" s="152"/>
      <c r="E82" s="152"/>
      <c r="F82" s="152"/>
      <c r="G82" s="153"/>
    </row>
    <row r="83" spans="1:7" ht="15" customHeight="1" x14ac:dyDescent="0.25">
      <c r="A83" s="123" t="s">
        <v>53</v>
      </c>
      <c r="B83" s="124"/>
      <c r="C83" s="124"/>
      <c r="D83" s="124"/>
      <c r="E83" s="124"/>
      <c r="F83" s="124"/>
      <c r="G83" s="125"/>
    </row>
    <row r="84" spans="1:7" x14ac:dyDescent="0.25">
      <c r="A84" s="126">
        <v>1</v>
      </c>
      <c r="B84" s="127" t="s">
        <v>54</v>
      </c>
      <c r="C84" s="16" t="s">
        <v>361</v>
      </c>
      <c r="D84" s="93">
        <v>450</v>
      </c>
      <c r="E84" s="1" t="s">
        <v>34</v>
      </c>
      <c r="F84" s="131" t="s">
        <v>316</v>
      </c>
      <c r="G84" s="118" t="s">
        <v>296</v>
      </c>
    </row>
    <row r="85" spans="1:7" x14ac:dyDescent="0.25">
      <c r="A85" s="126"/>
      <c r="B85" s="127"/>
      <c r="C85" s="16" t="s">
        <v>362</v>
      </c>
      <c r="D85" s="93">
        <v>70</v>
      </c>
      <c r="E85" s="12" t="s">
        <v>7</v>
      </c>
      <c r="F85" s="213"/>
      <c r="G85" s="186"/>
    </row>
    <row r="86" spans="1:7" x14ac:dyDescent="0.25">
      <c r="A86" s="126"/>
      <c r="B86" s="127"/>
      <c r="C86" s="16" t="s">
        <v>363</v>
      </c>
      <c r="D86" s="93">
        <v>200</v>
      </c>
      <c r="E86" s="12" t="s">
        <v>34</v>
      </c>
      <c r="F86" s="213"/>
      <c r="G86" s="186"/>
    </row>
    <row r="87" spans="1:7" x14ac:dyDescent="0.25">
      <c r="A87" s="126"/>
      <c r="B87" s="127"/>
      <c r="C87" s="16" t="s">
        <v>364</v>
      </c>
      <c r="D87" s="93">
        <v>700</v>
      </c>
      <c r="E87" s="1" t="s">
        <v>7</v>
      </c>
      <c r="F87" s="132"/>
      <c r="G87" s="119"/>
    </row>
    <row r="88" spans="1:7" x14ac:dyDescent="0.25">
      <c r="A88" s="126">
        <v>2</v>
      </c>
      <c r="B88" s="127" t="s">
        <v>55</v>
      </c>
      <c r="C88" s="128" t="s">
        <v>335</v>
      </c>
      <c r="D88" s="130">
        <v>750</v>
      </c>
      <c r="E88" s="126" t="s">
        <v>34</v>
      </c>
      <c r="F88" s="131" t="s">
        <v>316</v>
      </c>
      <c r="G88" s="281" t="s">
        <v>296</v>
      </c>
    </row>
    <row r="89" spans="1:7" x14ac:dyDescent="0.25">
      <c r="A89" s="126"/>
      <c r="B89" s="127"/>
      <c r="C89" s="129"/>
      <c r="D89" s="130"/>
      <c r="E89" s="126"/>
      <c r="F89" s="132"/>
      <c r="G89" s="119"/>
    </row>
    <row r="90" spans="1:7" ht="21.75" customHeight="1" x14ac:dyDescent="0.25">
      <c r="A90" s="126">
        <v>3</v>
      </c>
      <c r="B90" s="127" t="s">
        <v>56</v>
      </c>
      <c r="C90" s="16" t="s">
        <v>365</v>
      </c>
      <c r="D90" s="93">
        <v>3000</v>
      </c>
      <c r="E90" s="12" t="s">
        <v>34</v>
      </c>
      <c r="F90" s="131" t="s">
        <v>316</v>
      </c>
      <c r="G90" s="281" t="s">
        <v>296</v>
      </c>
    </row>
    <row r="91" spans="1:7" ht="11.25" customHeight="1" x14ac:dyDescent="0.25">
      <c r="A91" s="126"/>
      <c r="B91" s="127"/>
      <c r="C91" s="128" t="s">
        <v>366</v>
      </c>
      <c r="D91" s="189">
        <v>450</v>
      </c>
      <c r="E91" s="210" t="s">
        <v>34</v>
      </c>
      <c r="F91" s="213"/>
      <c r="G91" s="186"/>
    </row>
    <row r="92" spans="1:7" ht="9.75" customHeight="1" x14ac:dyDescent="0.25">
      <c r="A92" s="126"/>
      <c r="B92" s="127"/>
      <c r="C92" s="129"/>
      <c r="D92" s="190"/>
      <c r="E92" s="212"/>
      <c r="F92" s="132"/>
      <c r="G92" s="119"/>
    </row>
    <row r="93" spans="1:7" x14ac:dyDescent="0.25">
      <c r="A93" s="126">
        <v>4</v>
      </c>
      <c r="B93" s="127" t="s">
        <v>35</v>
      </c>
      <c r="C93" s="128" t="s">
        <v>332</v>
      </c>
      <c r="D93" s="130">
        <v>1000</v>
      </c>
      <c r="E93" s="126" t="s">
        <v>7</v>
      </c>
      <c r="F93" s="131" t="s">
        <v>316</v>
      </c>
      <c r="G93" s="281" t="s">
        <v>296</v>
      </c>
    </row>
    <row r="94" spans="1:7" ht="24.75" customHeight="1" x14ac:dyDescent="0.25">
      <c r="A94" s="126"/>
      <c r="B94" s="127"/>
      <c r="C94" s="129"/>
      <c r="D94" s="130"/>
      <c r="E94" s="126"/>
      <c r="F94" s="132"/>
      <c r="G94" s="119"/>
    </row>
    <row r="95" spans="1:7" x14ac:dyDescent="0.25">
      <c r="A95" s="126">
        <v>5</v>
      </c>
      <c r="B95" s="127" t="s">
        <v>57</v>
      </c>
      <c r="C95" s="128" t="s">
        <v>336</v>
      </c>
      <c r="D95" s="130">
        <v>600</v>
      </c>
      <c r="E95" s="126" t="s">
        <v>7</v>
      </c>
      <c r="F95" s="131" t="s">
        <v>316</v>
      </c>
      <c r="G95" s="281" t="s">
        <v>296</v>
      </c>
    </row>
    <row r="96" spans="1:7" x14ac:dyDescent="0.25">
      <c r="A96" s="126"/>
      <c r="B96" s="127"/>
      <c r="C96" s="129"/>
      <c r="D96" s="130"/>
      <c r="E96" s="126"/>
      <c r="F96" s="132"/>
      <c r="G96" s="119"/>
    </row>
    <row r="97" spans="1:147" x14ac:dyDescent="0.25">
      <c r="A97" s="126">
        <v>7</v>
      </c>
      <c r="B97" s="127" t="s">
        <v>59</v>
      </c>
      <c r="C97" s="128" t="s">
        <v>337</v>
      </c>
      <c r="D97" s="130">
        <v>1100</v>
      </c>
      <c r="E97" s="126" t="s">
        <v>7</v>
      </c>
      <c r="F97" s="131" t="s">
        <v>316</v>
      </c>
      <c r="G97" s="281" t="s">
        <v>296</v>
      </c>
    </row>
    <row r="98" spans="1:147" x14ac:dyDescent="0.25">
      <c r="A98" s="126"/>
      <c r="B98" s="127"/>
      <c r="C98" s="129"/>
      <c r="D98" s="130"/>
      <c r="E98" s="126"/>
      <c r="F98" s="132"/>
      <c r="G98" s="119"/>
    </row>
    <row r="99" spans="1:147" x14ac:dyDescent="0.25">
      <c r="A99" s="126">
        <v>8</v>
      </c>
      <c r="B99" s="127" t="s">
        <v>43</v>
      </c>
      <c r="C99" s="128" t="s">
        <v>331</v>
      </c>
      <c r="D99" s="130">
        <v>400</v>
      </c>
      <c r="E99" s="126" t="s">
        <v>7</v>
      </c>
      <c r="F99" s="131" t="s">
        <v>316</v>
      </c>
      <c r="G99" s="281" t="s">
        <v>296</v>
      </c>
    </row>
    <row r="100" spans="1:147" x14ac:dyDescent="0.25">
      <c r="A100" s="126"/>
      <c r="B100" s="127"/>
      <c r="C100" s="129"/>
      <c r="D100" s="130"/>
      <c r="E100" s="126"/>
      <c r="F100" s="132"/>
      <c r="G100" s="119"/>
    </row>
    <row r="101" spans="1:147" x14ac:dyDescent="0.25">
      <c r="A101" s="126">
        <v>9</v>
      </c>
      <c r="B101" s="127" t="s">
        <v>60</v>
      </c>
      <c r="C101" s="128" t="s">
        <v>330</v>
      </c>
      <c r="D101" s="130">
        <v>130</v>
      </c>
      <c r="E101" s="126" t="s">
        <v>7</v>
      </c>
      <c r="F101" s="131" t="s">
        <v>316</v>
      </c>
      <c r="G101" s="281" t="s">
        <v>296</v>
      </c>
    </row>
    <row r="102" spans="1:147" x14ac:dyDescent="0.25">
      <c r="A102" s="126"/>
      <c r="B102" s="127"/>
      <c r="C102" s="129"/>
      <c r="D102" s="130"/>
      <c r="E102" s="126"/>
      <c r="F102" s="132"/>
      <c r="G102" s="119"/>
    </row>
    <row r="103" spans="1:147" x14ac:dyDescent="0.25">
      <c r="A103" s="210">
        <v>10</v>
      </c>
      <c r="B103" s="146" t="s">
        <v>338</v>
      </c>
      <c r="C103" s="90" t="s">
        <v>367</v>
      </c>
      <c r="D103" s="93">
        <v>400</v>
      </c>
      <c r="E103" s="12" t="s">
        <v>7</v>
      </c>
      <c r="F103" s="131" t="s">
        <v>316</v>
      </c>
      <c r="G103" s="281" t="s">
        <v>296</v>
      </c>
    </row>
    <row r="104" spans="1:147" x14ac:dyDescent="0.25">
      <c r="A104" s="212"/>
      <c r="B104" s="147"/>
      <c r="C104" s="90" t="s">
        <v>368</v>
      </c>
      <c r="D104" s="93">
        <v>500</v>
      </c>
      <c r="E104" s="12" t="s">
        <v>7</v>
      </c>
      <c r="F104" s="132"/>
      <c r="G104" s="119"/>
    </row>
    <row r="105" spans="1:147" x14ac:dyDescent="0.25">
      <c r="A105" s="210">
        <v>11</v>
      </c>
      <c r="B105" s="127" t="s">
        <v>339</v>
      </c>
      <c r="C105" s="128" t="s">
        <v>333</v>
      </c>
      <c r="D105" s="130">
        <v>150</v>
      </c>
      <c r="E105" s="126" t="s">
        <v>7</v>
      </c>
      <c r="F105" s="131" t="s">
        <v>316</v>
      </c>
      <c r="G105" s="281" t="s">
        <v>296</v>
      </c>
    </row>
    <row r="106" spans="1:147" x14ac:dyDescent="0.25">
      <c r="A106" s="212"/>
      <c r="B106" s="127"/>
      <c r="C106" s="129"/>
      <c r="D106" s="130"/>
      <c r="E106" s="126"/>
      <c r="F106" s="132"/>
      <c r="G106" s="119"/>
    </row>
    <row r="107" spans="1:147" s="20" customFormat="1" ht="24.75" customHeight="1" x14ac:dyDescent="0.25">
      <c r="A107" s="114">
        <v>12</v>
      </c>
      <c r="B107" s="11" t="s">
        <v>340</v>
      </c>
      <c r="C107" s="16" t="s">
        <v>334</v>
      </c>
      <c r="D107" s="93">
        <v>350</v>
      </c>
      <c r="E107" s="12" t="s">
        <v>7</v>
      </c>
      <c r="F107" s="45" t="s">
        <v>316</v>
      </c>
      <c r="G107" s="52" t="s">
        <v>296</v>
      </c>
      <c r="H107" s="19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  <c r="AQ107" s="19"/>
      <c r="AR107" s="19"/>
      <c r="AS107" s="19"/>
      <c r="AT107" s="19"/>
      <c r="AU107" s="19"/>
      <c r="AV107" s="19"/>
      <c r="AW107" s="19"/>
      <c r="AX107" s="19"/>
      <c r="AY107" s="19"/>
      <c r="AZ107" s="19"/>
      <c r="BA107" s="19"/>
      <c r="BB107" s="19"/>
      <c r="BC107" s="19"/>
      <c r="BD107" s="19"/>
      <c r="BE107" s="19"/>
      <c r="BF107" s="19"/>
      <c r="BG107" s="19"/>
      <c r="BH107" s="19"/>
      <c r="BI107" s="19"/>
      <c r="BJ107" s="19"/>
      <c r="BK107" s="19"/>
      <c r="BL107" s="19"/>
      <c r="BM107" s="19"/>
      <c r="BN107" s="19"/>
      <c r="BO107" s="19"/>
      <c r="BP107" s="19"/>
      <c r="BQ107" s="19"/>
      <c r="BR107" s="19"/>
      <c r="BS107" s="19"/>
      <c r="BT107" s="19"/>
      <c r="BU107" s="19"/>
      <c r="BV107" s="19"/>
      <c r="BW107" s="19"/>
      <c r="BX107" s="19"/>
      <c r="BY107" s="19"/>
      <c r="BZ107" s="19"/>
      <c r="CA107" s="19"/>
      <c r="CB107" s="19"/>
      <c r="CC107" s="19"/>
      <c r="CD107" s="19"/>
      <c r="CE107" s="19"/>
      <c r="CF107" s="19"/>
      <c r="CG107" s="19"/>
      <c r="CH107" s="19"/>
      <c r="CI107" s="19"/>
      <c r="CJ107" s="19"/>
      <c r="CK107" s="19"/>
      <c r="CL107" s="19"/>
      <c r="CM107" s="19"/>
      <c r="CN107" s="19"/>
      <c r="CO107" s="19"/>
      <c r="CP107" s="19"/>
      <c r="CQ107" s="19"/>
      <c r="CR107" s="19"/>
      <c r="CS107" s="19"/>
      <c r="CT107" s="19"/>
      <c r="CU107" s="19"/>
      <c r="CV107" s="19"/>
      <c r="CW107" s="19"/>
      <c r="CX107" s="19"/>
      <c r="CY107" s="19"/>
      <c r="CZ107" s="19"/>
      <c r="DA107" s="19"/>
      <c r="DB107" s="19"/>
      <c r="DC107" s="19"/>
      <c r="DD107" s="19"/>
      <c r="DE107" s="19"/>
      <c r="DF107" s="19"/>
      <c r="DG107" s="19"/>
      <c r="DH107" s="19"/>
      <c r="DI107" s="19"/>
      <c r="DJ107" s="19"/>
      <c r="DK107" s="19"/>
      <c r="DL107" s="19"/>
      <c r="DM107" s="19"/>
      <c r="DN107" s="19"/>
      <c r="DO107" s="19"/>
      <c r="DP107" s="19"/>
      <c r="DQ107" s="19"/>
      <c r="DR107" s="19"/>
      <c r="DS107" s="19"/>
      <c r="DT107" s="19"/>
      <c r="DU107" s="19"/>
      <c r="DV107" s="19"/>
      <c r="DW107" s="19"/>
      <c r="DX107" s="19"/>
      <c r="DY107" s="19"/>
      <c r="DZ107" s="19"/>
      <c r="EA107" s="19"/>
      <c r="EB107" s="19"/>
      <c r="EC107" s="19"/>
      <c r="ED107" s="19"/>
      <c r="EE107" s="19"/>
      <c r="EF107" s="19"/>
      <c r="EG107" s="19"/>
      <c r="EH107" s="19"/>
      <c r="EI107" s="19"/>
      <c r="EJ107" s="19"/>
      <c r="EK107" s="19"/>
      <c r="EL107" s="19"/>
      <c r="EM107" s="19"/>
      <c r="EN107" s="19"/>
      <c r="EO107" s="19"/>
      <c r="EP107" s="19"/>
      <c r="EQ107" s="19"/>
    </row>
    <row r="108" spans="1:147" x14ac:dyDescent="0.25">
      <c r="A108" s="156" t="s">
        <v>29</v>
      </c>
      <c r="B108" s="157"/>
      <c r="C108" s="158"/>
      <c r="D108" s="98">
        <f>SUM(D84,D88,D90,D86,D91)</f>
        <v>4850</v>
      </c>
      <c r="E108" s="2" t="s">
        <v>34</v>
      </c>
      <c r="F108" s="277" t="s">
        <v>296</v>
      </c>
      <c r="G108" s="278"/>
    </row>
    <row r="109" spans="1:147" x14ac:dyDescent="0.25">
      <c r="A109" s="159"/>
      <c r="B109" s="160"/>
      <c r="C109" s="161"/>
      <c r="D109" s="98">
        <f>SUM(D87,D93,D95,,D97,D99,D101,D105,D85,D103,D107,D104)</f>
        <v>5400</v>
      </c>
      <c r="E109" s="2" t="s">
        <v>7</v>
      </c>
      <c r="F109" s="279"/>
      <c r="G109" s="280"/>
    </row>
    <row r="110" spans="1:147" ht="15" customHeight="1" x14ac:dyDescent="0.25">
      <c r="A110" s="123" t="s">
        <v>61</v>
      </c>
      <c r="B110" s="124"/>
      <c r="C110" s="124"/>
      <c r="D110" s="124"/>
      <c r="E110" s="124"/>
      <c r="F110" s="124"/>
      <c r="G110" s="125"/>
    </row>
    <row r="111" spans="1:147" ht="15" customHeight="1" x14ac:dyDescent="0.25">
      <c r="A111" s="210">
        <v>1</v>
      </c>
      <c r="B111" s="235" t="s">
        <v>36</v>
      </c>
      <c r="C111" s="128" t="s">
        <v>341</v>
      </c>
      <c r="D111" s="93">
        <v>600</v>
      </c>
      <c r="E111" s="1" t="s">
        <v>34</v>
      </c>
      <c r="F111" s="210" t="s">
        <v>316</v>
      </c>
      <c r="G111" s="282" t="s">
        <v>296</v>
      </c>
    </row>
    <row r="112" spans="1:147" x14ac:dyDescent="0.25">
      <c r="A112" s="212"/>
      <c r="B112" s="236"/>
      <c r="C112" s="129"/>
      <c r="D112" s="93">
        <v>400</v>
      </c>
      <c r="E112" s="1" t="s">
        <v>7</v>
      </c>
      <c r="F112" s="212"/>
      <c r="G112" s="283"/>
    </row>
    <row r="113" spans="1:7" ht="15" customHeight="1" x14ac:dyDescent="0.25">
      <c r="A113" s="126">
        <v>2</v>
      </c>
      <c r="B113" s="127" t="s">
        <v>62</v>
      </c>
      <c r="C113" s="128" t="s">
        <v>342</v>
      </c>
      <c r="D113" s="93">
        <v>500</v>
      </c>
      <c r="E113" s="1" t="s">
        <v>34</v>
      </c>
      <c r="F113" s="131" t="s">
        <v>316</v>
      </c>
      <c r="G113" s="234" t="s">
        <v>296</v>
      </c>
    </row>
    <row r="114" spans="1:7" x14ac:dyDescent="0.25">
      <c r="A114" s="126"/>
      <c r="B114" s="127"/>
      <c r="C114" s="129"/>
      <c r="D114" s="112">
        <v>400</v>
      </c>
      <c r="E114" s="114" t="s">
        <v>7</v>
      </c>
      <c r="F114" s="132"/>
      <c r="G114" s="126"/>
    </row>
    <row r="115" spans="1:7" ht="15" customHeight="1" x14ac:dyDescent="0.25">
      <c r="A115" s="126">
        <v>3</v>
      </c>
      <c r="B115" s="127" t="s">
        <v>59</v>
      </c>
      <c r="C115" s="128" t="s">
        <v>344</v>
      </c>
      <c r="D115" s="130">
        <v>800</v>
      </c>
      <c r="E115" s="126" t="s">
        <v>7</v>
      </c>
      <c r="F115" s="131" t="s">
        <v>316</v>
      </c>
      <c r="G115" s="234" t="s">
        <v>296</v>
      </c>
    </row>
    <row r="116" spans="1:7" x14ac:dyDescent="0.25">
      <c r="A116" s="126"/>
      <c r="B116" s="127"/>
      <c r="C116" s="129"/>
      <c r="D116" s="130"/>
      <c r="E116" s="126"/>
      <c r="F116" s="132"/>
      <c r="G116" s="126"/>
    </row>
    <row r="117" spans="1:7" ht="15" customHeight="1" x14ac:dyDescent="0.25">
      <c r="A117" s="126">
        <v>4</v>
      </c>
      <c r="B117" s="127" t="s">
        <v>3</v>
      </c>
      <c r="C117" s="128" t="s">
        <v>345</v>
      </c>
      <c r="D117" s="130">
        <v>450</v>
      </c>
      <c r="E117" s="126" t="s">
        <v>7</v>
      </c>
      <c r="F117" s="131" t="s">
        <v>316</v>
      </c>
      <c r="G117" s="234" t="s">
        <v>296</v>
      </c>
    </row>
    <row r="118" spans="1:7" x14ac:dyDescent="0.25">
      <c r="A118" s="126"/>
      <c r="B118" s="127"/>
      <c r="C118" s="129"/>
      <c r="D118" s="130"/>
      <c r="E118" s="126"/>
      <c r="F118" s="132"/>
      <c r="G118" s="126"/>
    </row>
    <row r="119" spans="1:7" ht="15" customHeight="1" x14ac:dyDescent="0.25">
      <c r="A119" s="126">
        <v>5</v>
      </c>
      <c r="B119" s="127" t="s">
        <v>6</v>
      </c>
      <c r="C119" s="128" t="s">
        <v>347</v>
      </c>
      <c r="D119" s="130">
        <v>800</v>
      </c>
      <c r="E119" s="126" t="s">
        <v>7</v>
      </c>
      <c r="F119" s="131" t="s">
        <v>316</v>
      </c>
      <c r="G119" s="234" t="s">
        <v>296</v>
      </c>
    </row>
    <row r="120" spans="1:7" x14ac:dyDescent="0.25">
      <c r="A120" s="126"/>
      <c r="B120" s="127"/>
      <c r="C120" s="129"/>
      <c r="D120" s="130"/>
      <c r="E120" s="126"/>
      <c r="F120" s="132"/>
      <c r="G120" s="126"/>
    </row>
    <row r="121" spans="1:7" ht="15" customHeight="1" x14ac:dyDescent="0.25">
      <c r="A121" s="126">
        <v>6</v>
      </c>
      <c r="B121" s="127" t="s">
        <v>8</v>
      </c>
      <c r="C121" s="128" t="s">
        <v>349</v>
      </c>
      <c r="D121" s="130">
        <v>350</v>
      </c>
      <c r="E121" s="126" t="s">
        <v>7</v>
      </c>
      <c r="F121" s="131" t="s">
        <v>316</v>
      </c>
      <c r="G121" s="234" t="s">
        <v>296</v>
      </c>
    </row>
    <row r="122" spans="1:7" x14ac:dyDescent="0.25">
      <c r="A122" s="126"/>
      <c r="B122" s="127"/>
      <c r="C122" s="129"/>
      <c r="D122" s="130"/>
      <c r="E122" s="126"/>
      <c r="F122" s="132"/>
      <c r="G122" s="126"/>
    </row>
    <row r="123" spans="1:7" ht="15" customHeight="1" x14ac:dyDescent="0.25">
      <c r="A123" s="126">
        <v>7</v>
      </c>
      <c r="B123" s="127" t="s">
        <v>4</v>
      </c>
      <c r="C123" s="128" t="s">
        <v>348</v>
      </c>
      <c r="D123" s="130">
        <v>800</v>
      </c>
      <c r="E123" s="126" t="s">
        <v>7</v>
      </c>
      <c r="F123" s="131" t="s">
        <v>316</v>
      </c>
      <c r="G123" s="234" t="s">
        <v>296</v>
      </c>
    </row>
    <row r="124" spans="1:7" x14ac:dyDescent="0.25">
      <c r="A124" s="126"/>
      <c r="B124" s="127"/>
      <c r="C124" s="129"/>
      <c r="D124" s="130"/>
      <c r="E124" s="126"/>
      <c r="F124" s="132"/>
      <c r="G124" s="126"/>
    </row>
    <row r="125" spans="1:7" ht="15" customHeight="1" x14ac:dyDescent="0.25">
      <c r="A125" s="126">
        <v>8</v>
      </c>
      <c r="B125" s="127" t="s">
        <v>43</v>
      </c>
      <c r="C125" s="128" t="s">
        <v>350</v>
      </c>
      <c r="D125" s="130">
        <v>550</v>
      </c>
      <c r="E125" s="126" t="s">
        <v>7</v>
      </c>
      <c r="F125" s="131" t="s">
        <v>316</v>
      </c>
      <c r="G125" s="234" t="s">
        <v>296</v>
      </c>
    </row>
    <row r="126" spans="1:7" x14ac:dyDescent="0.25">
      <c r="A126" s="126"/>
      <c r="B126" s="127"/>
      <c r="C126" s="129"/>
      <c r="D126" s="130"/>
      <c r="E126" s="126"/>
      <c r="F126" s="132"/>
      <c r="G126" s="126"/>
    </row>
    <row r="127" spans="1:7" ht="15" customHeight="1" x14ac:dyDescent="0.25">
      <c r="A127" s="126">
        <v>9</v>
      </c>
      <c r="B127" s="127" t="s">
        <v>32</v>
      </c>
      <c r="C127" s="128" t="s">
        <v>343</v>
      </c>
      <c r="D127" s="130">
        <v>450</v>
      </c>
      <c r="E127" s="126" t="s">
        <v>7</v>
      </c>
      <c r="F127" s="131" t="s">
        <v>316</v>
      </c>
      <c r="G127" s="234" t="s">
        <v>296</v>
      </c>
    </row>
    <row r="128" spans="1:7" x14ac:dyDescent="0.25">
      <c r="A128" s="126"/>
      <c r="B128" s="127"/>
      <c r="C128" s="129"/>
      <c r="D128" s="130"/>
      <c r="E128" s="126"/>
      <c r="F128" s="132"/>
      <c r="G128" s="126"/>
    </row>
    <row r="129" spans="1:7" ht="33.75" x14ac:dyDescent="0.25">
      <c r="A129" s="114">
        <v>10</v>
      </c>
      <c r="B129" s="11" t="s">
        <v>352</v>
      </c>
      <c r="C129" s="16" t="s">
        <v>346</v>
      </c>
      <c r="D129" s="93">
        <v>160</v>
      </c>
      <c r="E129" s="12" t="s">
        <v>7</v>
      </c>
      <c r="F129" s="46" t="s">
        <v>316</v>
      </c>
      <c r="G129" s="55" t="s">
        <v>296</v>
      </c>
    </row>
    <row r="130" spans="1:7" ht="33.75" x14ac:dyDescent="0.25">
      <c r="A130" s="114">
        <v>11</v>
      </c>
      <c r="B130" s="11" t="s">
        <v>353</v>
      </c>
      <c r="C130" s="16" t="s">
        <v>354</v>
      </c>
      <c r="D130" s="93">
        <v>310</v>
      </c>
      <c r="E130" s="12" t="s">
        <v>7</v>
      </c>
      <c r="F130" s="46" t="s">
        <v>316</v>
      </c>
      <c r="G130" s="55" t="s">
        <v>296</v>
      </c>
    </row>
    <row r="131" spans="1:7" ht="33.75" x14ac:dyDescent="0.25">
      <c r="A131" s="114">
        <v>12</v>
      </c>
      <c r="B131" s="11" t="s">
        <v>355</v>
      </c>
      <c r="C131" s="16" t="s">
        <v>356</v>
      </c>
      <c r="D131" s="93">
        <v>150</v>
      </c>
      <c r="E131" s="12" t="s">
        <v>7</v>
      </c>
      <c r="F131" s="46" t="s">
        <v>316</v>
      </c>
      <c r="G131" s="55" t="s">
        <v>296</v>
      </c>
    </row>
    <row r="132" spans="1:7" ht="22.5" x14ac:dyDescent="0.25">
      <c r="A132" s="114">
        <v>13</v>
      </c>
      <c r="B132" s="11" t="s">
        <v>357</v>
      </c>
      <c r="C132" s="16" t="s">
        <v>358</v>
      </c>
      <c r="D132" s="93">
        <v>250</v>
      </c>
      <c r="E132" s="12" t="s">
        <v>7</v>
      </c>
      <c r="F132" s="46" t="s">
        <v>316</v>
      </c>
      <c r="G132" s="55" t="s">
        <v>296</v>
      </c>
    </row>
    <row r="133" spans="1:7" ht="33.75" x14ac:dyDescent="0.25">
      <c r="A133" s="114">
        <v>14</v>
      </c>
      <c r="B133" s="11" t="s">
        <v>359</v>
      </c>
      <c r="C133" s="16" t="s">
        <v>360</v>
      </c>
      <c r="D133" s="93">
        <v>150</v>
      </c>
      <c r="E133" s="12" t="s">
        <v>7</v>
      </c>
      <c r="F133" s="46" t="s">
        <v>316</v>
      </c>
      <c r="G133" s="55" t="s">
        <v>296</v>
      </c>
    </row>
    <row r="134" spans="1:7" ht="16.5" customHeight="1" x14ac:dyDescent="0.25">
      <c r="A134" s="126">
        <v>15</v>
      </c>
      <c r="B134" s="127" t="s">
        <v>63</v>
      </c>
      <c r="C134" s="128" t="s">
        <v>351</v>
      </c>
      <c r="D134" s="218">
        <v>1433</v>
      </c>
      <c r="E134" s="210" t="s">
        <v>7</v>
      </c>
      <c r="F134" s="146" t="s">
        <v>501</v>
      </c>
      <c r="G134" s="54" t="s">
        <v>804</v>
      </c>
    </row>
    <row r="135" spans="1:7" x14ac:dyDescent="0.25">
      <c r="A135" s="126"/>
      <c r="B135" s="127"/>
      <c r="C135" s="129"/>
      <c r="D135" s="219"/>
      <c r="E135" s="212"/>
      <c r="F135" s="147"/>
      <c r="G135" s="54" t="s">
        <v>805</v>
      </c>
    </row>
    <row r="136" spans="1:7" x14ac:dyDescent="0.25">
      <c r="A136" s="156" t="s">
        <v>29</v>
      </c>
      <c r="B136" s="157"/>
      <c r="C136" s="158"/>
      <c r="D136" s="98">
        <f>SUM(D113,D111)</f>
        <v>1100</v>
      </c>
      <c r="E136" s="2" t="s">
        <v>34</v>
      </c>
      <c r="F136" s="277" t="s">
        <v>296</v>
      </c>
      <c r="G136" s="278"/>
    </row>
    <row r="137" spans="1:7" x14ac:dyDescent="0.25">
      <c r="A137" s="159"/>
      <c r="B137" s="160"/>
      <c r="C137" s="161"/>
      <c r="D137" s="98">
        <f>SUM(D112,D114,D115,D117,D119,D121,D123,D125,D127,,D134,D133,D132,D131,D130,D129)</f>
        <v>7453</v>
      </c>
      <c r="E137" s="2" t="s">
        <v>7</v>
      </c>
      <c r="F137" s="279"/>
      <c r="G137" s="280"/>
    </row>
    <row r="138" spans="1:7" ht="29.25" customHeight="1" x14ac:dyDescent="0.25">
      <c r="A138" s="123" t="s">
        <v>65</v>
      </c>
      <c r="B138" s="124"/>
      <c r="C138" s="124"/>
      <c r="D138" s="124"/>
      <c r="E138" s="124"/>
      <c r="F138" s="124"/>
      <c r="G138" s="125"/>
    </row>
    <row r="139" spans="1:7" x14ac:dyDescent="0.25">
      <c r="A139" s="188">
        <v>1</v>
      </c>
      <c r="B139" s="187" t="s">
        <v>66</v>
      </c>
      <c r="C139" s="154" t="s">
        <v>320</v>
      </c>
      <c r="D139" s="120">
        <v>2100</v>
      </c>
      <c r="E139" s="188" t="s">
        <v>7</v>
      </c>
      <c r="F139" s="148" t="s">
        <v>315</v>
      </c>
      <c r="G139" s="234" t="s">
        <v>296</v>
      </c>
    </row>
    <row r="140" spans="1:7" x14ac:dyDescent="0.25">
      <c r="A140" s="188"/>
      <c r="B140" s="187"/>
      <c r="C140" s="155"/>
      <c r="D140" s="120"/>
      <c r="E140" s="188"/>
      <c r="F140" s="149"/>
      <c r="G140" s="126"/>
    </row>
    <row r="141" spans="1:7" ht="15" customHeight="1" x14ac:dyDescent="0.25">
      <c r="A141" s="188">
        <v>2</v>
      </c>
      <c r="B141" s="187" t="s">
        <v>47</v>
      </c>
      <c r="C141" s="154" t="s">
        <v>322</v>
      </c>
      <c r="D141" s="120">
        <v>1000</v>
      </c>
      <c r="E141" s="188" t="s">
        <v>7</v>
      </c>
      <c r="F141" s="148" t="s">
        <v>315</v>
      </c>
      <c r="G141" s="234" t="s">
        <v>296</v>
      </c>
    </row>
    <row r="142" spans="1:7" x14ac:dyDescent="0.25">
      <c r="A142" s="188"/>
      <c r="B142" s="187"/>
      <c r="C142" s="155"/>
      <c r="D142" s="120"/>
      <c r="E142" s="188"/>
      <c r="F142" s="149"/>
      <c r="G142" s="126"/>
    </row>
    <row r="143" spans="1:7" ht="15" customHeight="1" x14ac:dyDescent="0.25">
      <c r="A143" s="188">
        <v>3</v>
      </c>
      <c r="B143" s="187" t="s">
        <v>323</v>
      </c>
      <c r="C143" s="154" t="s">
        <v>321</v>
      </c>
      <c r="D143" s="120">
        <v>190</v>
      </c>
      <c r="E143" s="188" t="s">
        <v>7</v>
      </c>
      <c r="F143" s="148" t="s">
        <v>315</v>
      </c>
      <c r="G143" s="234" t="s">
        <v>296</v>
      </c>
    </row>
    <row r="144" spans="1:7" x14ac:dyDescent="0.25">
      <c r="A144" s="188"/>
      <c r="B144" s="187"/>
      <c r="C144" s="155"/>
      <c r="D144" s="120"/>
      <c r="E144" s="188"/>
      <c r="F144" s="149"/>
      <c r="G144" s="126"/>
    </row>
    <row r="145" spans="1:7" ht="22.5" x14ac:dyDescent="0.25">
      <c r="A145" s="115">
        <v>4</v>
      </c>
      <c r="B145" s="21" t="s">
        <v>324</v>
      </c>
      <c r="C145" s="22" t="s">
        <v>327</v>
      </c>
      <c r="D145" s="96">
        <v>160</v>
      </c>
      <c r="E145" s="23" t="s">
        <v>7</v>
      </c>
      <c r="F145" s="47" t="s">
        <v>316</v>
      </c>
      <c r="G145" s="284" t="s">
        <v>296</v>
      </c>
    </row>
    <row r="146" spans="1:7" ht="22.5" x14ac:dyDescent="0.25">
      <c r="A146" s="115">
        <v>5</v>
      </c>
      <c r="B146" s="21" t="s">
        <v>325</v>
      </c>
      <c r="C146" s="22" t="s">
        <v>328</v>
      </c>
      <c r="D146" s="96">
        <v>140</v>
      </c>
      <c r="E146" s="23" t="s">
        <v>7</v>
      </c>
      <c r="F146" s="47" t="s">
        <v>316</v>
      </c>
      <c r="G146" s="285"/>
    </row>
    <row r="147" spans="1:7" ht="22.5" x14ac:dyDescent="0.25">
      <c r="A147" s="115">
        <v>6</v>
      </c>
      <c r="B147" s="21" t="s">
        <v>326</v>
      </c>
      <c r="C147" s="22" t="s">
        <v>329</v>
      </c>
      <c r="D147" s="96">
        <v>160</v>
      </c>
      <c r="E147" s="23" t="s">
        <v>7</v>
      </c>
      <c r="F147" s="47" t="s">
        <v>316</v>
      </c>
      <c r="G147" s="42" t="s">
        <v>296</v>
      </c>
    </row>
    <row r="148" spans="1:7" x14ac:dyDescent="0.25">
      <c r="A148" s="252" t="s">
        <v>29</v>
      </c>
      <c r="B148" s="253"/>
      <c r="C148" s="254"/>
      <c r="D148" s="24">
        <f>SUM(D139,D141,D143,D145,D146,D147)</f>
        <v>3750</v>
      </c>
      <c r="E148" s="25" t="s">
        <v>7</v>
      </c>
      <c r="F148" s="289" t="s">
        <v>296</v>
      </c>
      <c r="G148" s="290"/>
    </row>
    <row r="149" spans="1:7" ht="28.5" customHeight="1" x14ac:dyDescent="0.25">
      <c r="A149" s="201" t="s">
        <v>264</v>
      </c>
      <c r="B149" s="202"/>
      <c r="C149" s="203"/>
      <c r="D149" s="98">
        <f>SUM(D136,D108)</f>
        <v>5950</v>
      </c>
      <c r="E149" s="51" t="s">
        <v>34</v>
      </c>
      <c r="F149" s="133">
        <f>SUM(D149,D150,D151)</f>
        <v>22553</v>
      </c>
      <c r="G149" s="134"/>
    </row>
    <row r="150" spans="1:7" x14ac:dyDescent="0.25">
      <c r="A150" s="204"/>
      <c r="B150" s="205"/>
      <c r="C150" s="206"/>
      <c r="D150" s="98">
        <f>SUM(D148,D109,D137)</f>
        <v>16603</v>
      </c>
      <c r="E150" s="51" t="s">
        <v>7</v>
      </c>
      <c r="F150" s="135"/>
      <c r="G150" s="136"/>
    </row>
    <row r="151" spans="1:7" x14ac:dyDescent="0.25">
      <c r="A151" s="207"/>
      <c r="B151" s="208"/>
      <c r="C151" s="209"/>
      <c r="D151" s="98">
        <v>0</v>
      </c>
      <c r="E151" s="51" t="s">
        <v>1</v>
      </c>
      <c r="F151" s="137"/>
      <c r="G151" s="138"/>
    </row>
    <row r="152" spans="1:7" ht="15.75" customHeight="1" x14ac:dyDescent="0.25">
      <c r="A152" s="151" t="s">
        <v>267</v>
      </c>
      <c r="B152" s="152"/>
      <c r="C152" s="152"/>
      <c r="D152" s="152"/>
      <c r="E152" s="152"/>
      <c r="F152" s="152"/>
      <c r="G152" s="153"/>
    </row>
    <row r="153" spans="1:7" ht="23.25" customHeight="1" x14ac:dyDescent="0.25">
      <c r="A153" s="123" t="s">
        <v>67</v>
      </c>
      <c r="B153" s="124"/>
      <c r="C153" s="124"/>
      <c r="D153" s="124"/>
      <c r="E153" s="124"/>
      <c r="F153" s="124"/>
      <c r="G153" s="125"/>
    </row>
    <row r="154" spans="1:7" x14ac:dyDescent="0.25">
      <c r="A154" s="126">
        <v>1</v>
      </c>
      <c r="B154" s="127" t="s">
        <v>68</v>
      </c>
      <c r="C154" s="16" t="s">
        <v>371</v>
      </c>
      <c r="D154" s="93">
        <v>400</v>
      </c>
      <c r="E154" s="126" t="s">
        <v>34</v>
      </c>
      <c r="F154" s="131" t="s">
        <v>316</v>
      </c>
      <c r="G154" s="234" t="s">
        <v>296</v>
      </c>
    </row>
    <row r="155" spans="1:7" x14ac:dyDescent="0.25">
      <c r="A155" s="126"/>
      <c r="B155" s="127"/>
      <c r="C155" s="16" t="s">
        <v>372</v>
      </c>
      <c r="D155" s="93">
        <v>300</v>
      </c>
      <c r="E155" s="126"/>
      <c r="F155" s="132"/>
      <c r="G155" s="126"/>
    </row>
    <row r="156" spans="1:7" ht="15" customHeight="1" x14ac:dyDescent="0.25">
      <c r="A156" s="126">
        <v>2</v>
      </c>
      <c r="B156" s="127" t="s">
        <v>69</v>
      </c>
      <c r="C156" s="128" t="s">
        <v>369</v>
      </c>
      <c r="D156" s="130">
        <v>500</v>
      </c>
      <c r="E156" s="126" t="s">
        <v>7</v>
      </c>
      <c r="F156" s="131" t="s">
        <v>316</v>
      </c>
      <c r="G156" s="234" t="s">
        <v>296</v>
      </c>
    </row>
    <row r="157" spans="1:7" x14ac:dyDescent="0.25">
      <c r="A157" s="126"/>
      <c r="B157" s="127"/>
      <c r="C157" s="129"/>
      <c r="D157" s="130"/>
      <c r="E157" s="126"/>
      <c r="F157" s="132"/>
      <c r="G157" s="126"/>
    </row>
    <row r="158" spans="1:7" ht="15" customHeight="1" x14ac:dyDescent="0.25">
      <c r="A158" s="126">
        <v>3</v>
      </c>
      <c r="B158" s="127" t="s">
        <v>58</v>
      </c>
      <c r="C158" s="128" t="s">
        <v>370</v>
      </c>
      <c r="D158" s="130">
        <v>600</v>
      </c>
      <c r="E158" s="126" t="s">
        <v>7</v>
      </c>
      <c r="F158" s="131" t="s">
        <v>316</v>
      </c>
      <c r="G158" s="234" t="s">
        <v>296</v>
      </c>
    </row>
    <row r="159" spans="1:7" x14ac:dyDescent="0.25">
      <c r="A159" s="126"/>
      <c r="B159" s="127"/>
      <c r="C159" s="129"/>
      <c r="D159" s="130"/>
      <c r="E159" s="126"/>
      <c r="F159" s="132"/>
      <c r="G159" s="126"/>
    </row>
    <row r="160" spans="1:7" ht="15" customHeight="1" x14ac:dyDescent="0.25">
      <c r="A160" s="126">
        <v>4</v>
      </c>
      <c r="B160" s="127" t="s">
        <v>43</v>
      </c>
      <c r="C160" s="16" t="s">
        <v>371</v>
      </c>
      <c r="D160" s="93">
        <v>300</v>
      </c>
      <c r="E160" s="126" t="s">
        <v>7</v>
      </c>
      <c r="F160" s="131" t="s">
        <v>316</v>
      </c>
      <c r="G160" s="234" t="s">
        <v>296</v>
      </c>
    </row>
    <row r="161" spans="1:7" x14ac:dyDescent="0.25">
      <c r="A161" s="126"/>
      <c r="B161" s="127"/>
      <c r="C161" s="16" t="s">
        <v>372</v>
      </c>
      <c r="D161" s="93">
        <v>100</v>
      </c>
      <c r="E161" s="126"/>
      <c r="F161" s="132"/>
      <c r="G161" s="126"/>
    </row>
    <row r="162" spans="1:7" ht="15" customHeight="1" x14ac:dyDescent="0.25">
      <c r="A162" s="126">
        <v>5</v>
      </c>
      <c r="B162" s="127" t="s">
        <v>70</v>
      </c>
      <c r="C162" s="128" t="s">
        <v>370</v>
      </c>
      <c r="D162" s="130">
        <v>600</v>
      </c>
      <c r="E162" s="126" t="s">
        <v>7</v>
      </c>
      <c r="F162" s="131" t="s">
        <v>316</v>
      </c>
      <c r="G162" s="234" t="s">
        <v>296</v>
      </c>
    </row>
    <row r="163" spans="1:7" x14ac:dyDescent="0.25">
      <c r="A163" s="126"/>
      <c r="B163" s="127"/>
      <c r="C163" s="129"/>
      <c r="D163" s="130"/>
      <c r="E163" s="126"/>
      <c r="F163" s="132"/>
      <c r="G163" s="126"/>
    </row>
    <row r="164" spans="1:7" ht="15" customHeight="1" x14ac:dyDescent="0.25">
      <c r="A164" s="126">
        <v>6</v>
      </c>
      <c r="B164" s="127" t="s">
        <v>71</v>
      </c>
      <c r="C164" s="128" t="s">
        <v>370</v>
      </c>
      <c r="D164" s="130">
        <v>700</v>
      </c>
      <c r="E164" s="126" t="s">
        <v>7</v>
      </c>
      <c r="F164" s="131" t="s">
        <v>316</v>
      </c>
      <c r="G164" s="234" t="s">
        <v>296</v>
      </c>
    </row>
    <row r="165" spans="1:7" x14ac:dyDescent="0.25">
      <c r="A165" s="126"/>
      <c r="B165" s="127"/>
      <c r="C165" s="129"/>
      <c r="D165" s="130"/>
      <c r="E165" s="126"/>
      <c r="F165" s="132"/>
      <c r="G165" s="126"/>
    </row>
    <row r="166" spans="1:7" ht="15" customHeight="1" x14ac:dyDescent="0.25">
      <c r="A166" s="126">
        <v>7</v>
      </c>
      <c r="B166" s="127" t="s">
        <v>72</v>
      </c>
      <c r="C166" s="16" t="s">
        <v>370</v>
      </c>
      <c r="D166" s="93">
        <v>100</v>
      </c>
      <c r="E166" s="126" t="s">
        <v>7</v>
      </c>
      <c r="F166" s="131" t="s">
        <v>316</v>
      </c>
      <c r="G166" s="234" t="s">
        <v>296</v>
      </c>
    </row>
    <row r="167" spans="1:7" x14ac:dyDescent="0.25">
      <c r="A167" s="126"/>
      <c r="B167" s="127"/>
      <c r="C167" s="16" t="s">
        <v>370</v>
      </c>
      <c r="D167" s="93">
        <v>500</v>
      </c>
      <c r="E167" s="126"/>
      <c r="F167" s="132"/>
      <c r="G167" s="126"/>
    </row>
    <row r="168" spans="1:7" ht="15" customHeight="1" x14ac:dyDescent="0.25">
      <c r="A168" s="126">
        <v>8</v>
      </c>
      <c r="B168" s="127" t="s">
        <v>73</v>
      </c>
      <c r="C168" s="16" t="s">
        <v>369</v>
      </c>
      <c r="D168" s="93">
        <v>300</v>
      </c>
      <c r="E168" s="1" t="s">
        <v>34</v>
      </c>
      <c r="F168" s="131" t="s">
        <v>316</v>
      </c>
      <c r="G168" s="234" t="s">
        <v>296</v>
      </c>
    </row>
    <row r="169" spans="1:7" x14ac:dyDescent="0.25">
      <c r="A169" s="126"/>
      <c r="B169" s="127"/>
      <c r="C169" s="16" t="s">
        <v>369</v>
      </c>
      <c r="D169" s="93">
        <v>500</v>
      </c>
      <c r="E169" s="1" t="s">
        <v>7</v>
      </c>
      <c r="F169" s="132"/>
      <c r="G169" s="126"/>
    </row>
    <row r="170" spans="1:7" ht="15" customHeight="1" x14ac:dyDescent="0.25">
      <c r="A170" s="126">
        <v>9</v>
      </c>
      <c r="B170" s="127" t="s">
        <v>74</v>
      </c>
      <c r="C170" s="128" t="s">
        <v>369</v>
      </c>
      <c r="D170" s="130">
        <v>400</v>
      </c>
      <c r="E170" s="126" t="s">
        <v>7</v>
      </c>
      <c r="F170" s="131" t="s">
        <v>316</v>
      </c>
      <c r="G170" s="234" t="s">
        <v>296</v>
      </c>
    </row>
    <row r="171" spans="1:7" x14ac:dyDescent="0.25">
      <c r="A171" s="126"/>
      <c r="B171" s="127"/>
      <c r="C171" s="129"/>
      <c r="D171" s="130"/>
      <c r="E171" s="126"/>
      <c r="F171" s="132"/>
      <c r="G171" s="126"/>
    </row>
    <row r="172" spans="1:7" ht="15" customHeight="1" x14ac:dyDescent="0.25">
      <c r="A172" s="126">
        <v>10</v>
      </c>
      <c r="B172" s="127" t="s">
        <v>6</v>
      </c>
      <c r="C172" s="128" t="s">
        <v>370</v>
      </c>
      <c r="D172" s="93">
        <v>400</v>
      </c>
      <c r="E172" s="1" t="s">
        <v>34</v>
      </c>
      <c r="F172" s="131" t="s">
        <v>316</v>
      </c>
      <c r="G172" s="234" t="s">
        <v>296</v>
      </c>
    </row>
    <row r="173" spans="1:7" x14ac:dyDescent="0.25">
      <c r="A173" s="126"/>
      <c r="B173" s="127"/>
      <c r="C173" s="129"/>
      <c r="D173" s="93">
        <v>600</v>
      </c>
      <c r="E173" s="1" t="s">
        <v>7</v>
      </c>
      <c r="F173" s="132"/>
      <c r="G173" s="126"/>
    </row>
    <row r="174" spans="1:7" ht="15" customHeight="1" x14ac:dyDescent="0.25">
      <c r="A174" s="126">
        <v>11</v>
      </c>
      <c r="B174" s="127" t="s">
        <v>75</v>
      </c>
      <c r="C174" s="128" t="s">
        <v>370</v>
      </c>
      <c r="D174" s="130">
        <v>700</v>
      </c>
      <c r="E174" s="126" t="s">
        <v>34</v>
      </c>
      <c r="F174" s="131" t="s">
        <v>316</v>
      </c>
      <c r="G174" s="234" t="s">
        <v>296</v>
      </c>
    </row>
    <row r="175" spans="1:7" x14ac:dyDescent="0.25">
      <c r="A175" s="126"/>
      <c r="B175" s="127"/>
      <c r="C175" s="129"/>
      <c r="D175" s="130"/>
      <c r="E175" s="126"/>
      <c r="F175" s="132"/>
      <c r="G175" s="126"/>
    </row>
    <row r="176" spans="1:7" ht="15" customHeight="1" x14ac:dyDescent="0.25">
      <c r="A176" s="126">
        <v>12</v>
      </c>
      <c r="B176" s="127" t="s">
        <v>76</v>
      </c>
      <c r="C176" s="128" t="s">
        <v>369</v>
      </c>
      <c r="D176" s="130">
        <v>800</v>
      </c>
      <c r="E176" s="126" t="s">
        <v>7</v>
      </c>
      <c r="F176" s="131" t="s">
        <v>316</v>
      </c>
      <c r="G176" s="234" t="s">
        <v>296</v>
      </c>
    </row>
    <row r="177" spans="1:7" x14ac:dyDescent="0.25">
      <c r="A177" s="126"/>
      <c r="B177" s="127"/>
      <c r="C177" s="129"/>
      <c r="D177" s="130"/>
      <c r="E177" s="126"/>
      <c r="F177" s="132"/>
      <c r="G177" s="126"/>
    </row>
    <row r="178" spans="1:7" ht="15" customHeight="1" x14ac:dyDescent="0.25">
      <c r="A178" s="126">
        <v>13</v>
      </c>
      <c r="B178" s="127" t="s">
        <v>77</v>
      </c>
      <c r="C178" s="128" t="s">
        <v>369</v>
      </c>
      <c r="D178" s="93">
        <v>600</v>
      </c>
      <c r="E178" s="1" t="s">
        <v>34</v>
      </c>
      <c r="F178" s="131" t="s">
        <v>316</v>
      </c>
      <c r="G178" s="234" t="s">
        <v>296</v>
      </c>
    </row>
    <row r="179" spans="1:7" x14ac:dyDescent="0.25">
      <c r="A179" s="126"/>
      <c r="B179" s="127"/>
      <c r="C179" s="129"/>
      <c r="D179" s="93">
        <v>600</v>
      </c>
      <c r="E179" s="1" t="s">
        <v>7</v>
      </c>
      <c r="F179" s="132"/>
      <c r="G179" s="126"/>
    </row>
    <row r="180" spans="1:7" ht="15" customHeight="1" x14ac:dyDescent="0.25">
      <c r="A180" s="126">
        <v>14</v>
      </c>
      <c r="B180" s="127" t="s">
        <v>9</v>
      </c>
      <c r="C180" s="128" t="s">
        <v>370</v>
      </c>
      <c r="D180" s="130">
        <v>800</v>
      </c>
      <c r="E180" s="126" t="s">
        <v>7</v>
      </c>
      <c r="F180" s="131" t="s">
        <v>316</v>
      </c>
      <c r="G180" s="234" t="s">
        <v>296</v>
      </c>
    </row>
    <row r="181" spans="1:7" x14ac:dyDescent="0.25">
      <c r="A181" s="126"/>
      <c r="B181" s="127"/>
      <c r="C181" s="129"/>
      <c r="D181" s="130"/>
      <c r="E181" s="126"/>
      <c r="F181" s="132"/>
      <c r="G181" s="126"/>
    </row>
    <row r="182" spans="1:7" ht="15" customHeight="1" x14ac:dyDescent="0.25">
      <c r="A182" s="126">
        <v>15</v>
      </c>
      <c r="B182" s="127" t="s">
        <v>80</v>
      </c>
      <c r="C182" s="128" t="s">
        <v>369</v>
      </c>
      <c r="D182" s="130">
        <v>1000</v>
      </c>
      <c r="E182" s="126" t="s">
        <v>34</v>
      </c>
      <c r="F182" s="131" t="s">
        <v>316</v>
      </c>
      <c r="G182" s="234" t="s">
        <v>296</v>
      </c>
    </row>
    <row r="183" spans="1:7" x14ac:dyDescent="0.25">
      <c r="A183" s="126"/>
      <c r="B183" s="127"/>
      <c r="C183" s="129"/>
      <c r="D183" s="130"/>
      <c r="E183" s="126"/>
      <c r="F183" s="132"/>
      <c r="G183" s="126"/>
    </row>
    <row r="184" spans="1:7" ht="15" customHeight="1" x14ac:dyDescent="0.25">
      <c r="A184" s="126">
        <v>16</v>
      </c>
      <c r="B184" s="127" t="s">
        <v>60</v>
      </c>
      <c r="C184" s="128" t="s">
        <v>370</v>
      </c>
      <c r="D184" s="107">
        <v>500</v>
      </c>
      <c r="E184" s="106" t="s">
        <v>34</v>
      </c>
      <c r="F184" s="131" t="s">
        <v>316</v>
      </c>
      <c r="G184" s="234" t="s">
        <v>296</v>
      </c>
    </row>
    <row r="185" spans="1:7" ht="21" customHeight="1" x14ac:dyDescent="0.25">
      <c r="A185" s="126"/>
      <c r="B185" s="127"/>
      <c r="C185" s="129"/>
      <c r="D185" s="107">
        <v>400</v>
      </c>
      <c r="E185" s="106" t="s">
        <v>7</v>
      </c>
      <c r="F185" s="132"/>
      <c r="G185" s="126"/>
    </row>
    <row r="186" spans="1:7" ht="15" customHeight="1" x14ac:dyDescent="0.25">
      <c r="A186" s="126">
        <v>17</v>
      </c>
      <c r="B186" s="127" t="s">
        <v>81</v>
      </c>
      <c r="C186" s="128" t="s">
        <v>370</v>
      </c>
      <c r="D186" s="130">
        <v>1000</v>
      </c>
      <c r="E186" s="126" t="s">
        <v>7</v>
      </c>
      <c r="F186" s="131" t="s">
        <v>316</v>
      </c>
      <c r="G186" s="234" t="s">
        <v>296</v>
      </c>
    </row>
    <row r="187" spans="1:7" ht="26.25" customHeight="1" x14ac:dyDescent="0.25">
      <c r="A187" s="126"/>
      <c r="B187" s="127"/>
      <c r="C187" s="129"/>
      <c r="D187" s="130"/>
      <c r="E187" s="126"/>
      <c r="F187" s="132"/>
      <c r="G187" s="126"/>
    </row>
    <row r="188" spans="1:7" ht="15" customHeight="1" x14ac:dyDescent="0.25">
      <c r="A188" s="126">
        <v>18</v>
      </c>
      <c r="B188" s="127" t="s">
        <v>82</v>
      </c>
      <c r="C188" s="128" t="s">
        <v>370</v>
      </c>
      <c r="D188" s="130">
        <v>1000</v>
      </c>
      <c r="E188" s="126" t="s">
        <v>7</v>
      </c>
      <c r="F188" s="131" t="s">
        <v>316</v>
      </c>
      <c r="G188" s="234" t="s">
        <v>296</v>
      </c>
    </row>
    <row r="189" spans="1:7" x14ac:dyDescent="0.25">
      <c r="A189" s="126"/>
      <c r="B189" s="127"/>
      <c r="C189" s="129"/>
      <c r="D189" s="130"/>
      <c r="E189" s="126"/>
      <c r="F189" s="132"/>
      <c r="G189" s="126"/>
    </row>
    <row r="190" spans="1:7" ht="15" customHeight="1" x14ac:dyDescent="0.25">
      <c r="A190" s="126">
        <v>19</v>
      </c>
      <c r="B190" s="127" t="s">
        <v>83</v>
      </c>
      <c r="C190" s="128" t="s">
        <v>370</v>
      </c>
      <c r="D190" s="130">
        <v>800</v>
      </c>
      <c r="E190" s="126" t="s">
        <v>7</v>
      </c>
      <c r="F190" s="131" t="s">
        <v>316</v>
      </c>
      <c r="G190" s="234" t="s">
        <v>296</v>
      </c>
    </row>
    <row r="191" spans="1:7" x14ac:dyDescent="0.25">
      <c r="A191" s="126"/>
      <c r="B191" s="127"/>
      <c r="C191" s="129"/>
      <c r="D191" s="130"/>
      <c r="E191" s="126"/>
      <c r="F191" s="132"/>
      <c r="G191" s="126"/>
    </row>
    <row r="192" spans="1:7" ht="15" customHeight="1" x14ac:dyDescent="0.25">
      <c r="A192" s="126">
        <v>20</v>
      </c>
      <c r="B192" s="127" t="s">
        <v>84</v>
      </c>
      <c r="C192" s="128" t="s">
        <v>370</v>
      </c>
      <c r="D192" s="130">
        <v>1000</v>
      </c>
      <c r="E192" s="126" t="s">
        <v>7</v>
      </c>
      <c r="F192" s="131" t="s">
        <v>316</v>
      </c>
      <c r="G192" s="234" t="s">
        <v>296</v>
      </c>
    </row>
    <row r="193" spans="1:7" x14ac:dyDescent="0.25">
      <c r="A193" s="126"/>
      <c r="B193" s="127"/>
      <c r="C193" s="129"/>
      <c r="D193" s="130"/>
      <c r="E193" s="126"/>
      <c r="F193" s="132"/>
      <c r="G193" s="126"/>
    </row>
    <row r="194" spans="1:7" ht="15" customHeight="1" x14ac:dyDescent="0.25">
      <c r="A194" s="126">
        <v>21</v>
      </c>
      <c r="B194" s="127" t="s">
        <v>85</v>
      </c>
      <c r="C194" s="128" t="s">
        <v>370</v>
      </c>
      <c r="D194" s="130">
        <v>1000</v>
      </c>
      <c r="E194" s="126" t="s">
        <v>7</v>
      </c>
      <c r="F194" s="131" t="s">
        <v>316</v>
      </c>
      <c r="G194" s="234" t="s">
        <v>296</v>
      </c>
    </row>
    <row r="195" spans="1:7" x14ac:dyDescent="0.25">
      <c r="A195" s="126"/>
      <c r="B195" s="127"/>
      <c r="C195" s="129"/>
      <c r="D195" s="130"/>
      <c r="E195" s="126"/>
      <c r="F195" s="132"/>
      <c r="G195" s="126"/>
    </row>
    <row r="196" spans="1:7" ht="15" customHeight="1" x14ac:dyDescent="0.25">
      <c r="A196" s="126">
        <v>22</v>
      </c>
      <c r="B196" s="127" t="s">
        <v>86</v>
      </c>
      <c r="C196" s="128" t="s">
        <v>370</v>
      </c>
      <c r="D196" s="130">
        <v>1000</v>
      </c>
      <c r="E196" s="126" t="s">
        <v>34</v>
      </c>
      <c r="F196" s="131" t="s">
        <v>316</v>
      </c>
      <c r="G196" s="234" t="s">
        <v>296</v>
      </c>
    </row>
    <row r="197" spans="1:7" x14ac:dyDescent="0.25">
      <c r="A197" s="126"/>
      <c r="B197" s="127"/>
      <c r="C197" s="129"/>
      <c r="D197" s="130"/>
      <c r="E197" s="126"/>
      <c r="F197" s="132"/>
      <c r="G197" s="126"/>
    </row>
    <row r="198" spans="1:7" ht="15" customHeight="1" x14ac:dyDescent="0.25">
      <c r="A198" s="126">
        <v>23</v>
      </c>
      <c r="B198" s="127" t="s">
        <v>87</v>
      </c>
      <c r="C198" s="128" t="s">
        <v>369</v>
      </c>
      <c r="D198" s="130">
        <v>1400</v>
      </c>
      <c r="E198" s="126" t="s">
        <v>7</v>
      </c>
      <c r="F198" s="131" t="s">
        <v>316</v>
      </c>
      <c r="G198" s="234" t="s">
        <v>296</v>
      </c>
    </row>
    <row r="199" spans="1:7" x14ac:dyDescent="0.25">
      <c r="A199" s="126"/>
      <c r="B199" s="127"/>
      <c r="C199" s="129"/>
      <c r="D199" s="130"/>
      <c r="E199" s="126"/>
      <c r="F199" s="132"/>
      <c r="G199" s="126"/>
    </row>
    <row r="200" spans="1:7" ht="15" customHeight="1" x14ac:dyDescent="0.25">
      <c r="A200" s="126">
        <v>24</v>
      </c>
      <c r="B200" s="127" t="s">
        <v>57</v>
      </c>
      <c r="C200" s="128" t="s">
        <v>370</v>
      </c>
      <c r="D200" s="93">
        <v>400</v>
      </c>
      <c r="E200" s="1" t="s">
        <v>34</v>
      </c>
      <c r="F200" s="131" t="s">
        <v>316</v>
      </c>
      <c r="G200" s="234" t="s">
        <v>296</v>
      </c>
    </row>
    <row r="201" spans="1:7" x14ac:dyDescent="0.25">
      <c r="A201" s="126"/>
      <c r="B201" s="127"/>
      <c r="C201" s="129"/>
      <c r="D201" s="93">
        <v>800</v>
      </c>
      <c r="E201" s="1" t="s">
        <v>7</v>
      </c>
      <c r="F201" s="132"/>
      <c r="G201" s="126"/>
    </row>
    <row r="202" spans="1:7" ht="15" customHeight="1" x14ac:dyDescent="0.25">
      <c r="A202" s="126">
        <v>25</v>
      </c>
      <c r="B202" s="127" t="s">
        <v>88</v>
      </c>
      <c r="C202" s="128" t="s">
        <v>369</v>
      </c>
      <c r="D202" s="130">
        <v>800</v>
      </c>
      <c r="E202" s="126" t="s">
        <v>7</v>
      </c>
      <c r="F202" s="131" t="s">
        <v>316</v>
      </c>
      <c r="G202" s="234" t="s">
        <v>296</v>
      </c>
    </row>
    <row r="203" spans="1:7" x14ac:dyDescent="0.25">
      <c r="A203" s="126"/>
      <c r="B203" s="127"/>
      <c r="C203" s="129"/>
      <c r="D203" s="130"/>
      <c r="E203" s="126"/>
      <c r="F203" s="132"/>
      <c r="G203" s="126"/>
    </row>
    <row r="204" spans="1:7" x14ac:dyDescent="0.25">
      <c r="A204" s="126">
        <v>26</v>
      </c>
      <c r="B204" s="210" t="s">
        <v>911</v>
      </c>
      <c r="C204" s="128" t="s">
        <v>912</v>
      </c>
      <c r="D204" s="189">
        <v>500</v>
      </c>
      <c r="E204" s="126" t="s">
        <v>7</v>
      </c>
      <c r="F204" s="131" t="s">
        <v>316</v>
      </c>
      <c r="G204" s="234" t="s">
        <v>296</v>
      </c>
    </row>
    <row r="205" spans="1:7" x14ac:dyDescent="0.25">
      <c r="A205" s="126"/>
      <c r="B205" s="212"/>
      <c r="C205" s="129"/>
      <c r="D205" s="190"/>
      <c r="E205" s="126"/>
      <c r="F205" s="132"/>
      <c r="G205" s="126"/>
    </row>
    <row r="206" spans="1:7" x14ac:dyDescent="0.25">
      <c r="A206" s="126">
        <v>27</v>
      </c>
      <c r="B206" s="146" t="s">
        <v>926</v>
      </c>
      <c r="C206" s="128" t="s">
        <v>912</v>
      </c>
      <c r="D206" s="189">
        <v>305</v>
      </c>
      <c r="E206" s="126" t="s">
        <v>7</v>
      </c>
      <c r="F206" s="131" t="s">
        <v>316</v>
      </c>
      <c r="G206" s="234" t="s">
        <v>296</v>
      </c>
    </row>
    <row r="207" spans="1:7" x14ac:dyDescent="0.25">
      <c r="A207" s="126"/>
      <c r="B207" s="147"/>
      <c r="C207" s="129"/>
      <c r="D207" s="190"/>
      <c r="E207" s="126"/>
      <c r="F207" s="132"/>
      <c r="G207" s="126"/>
    </row>
    <row r="208" spans="1:7" x14ac:dyDescent="0.25">
      <c r="A208" s="126">
        <v>28</v>
      </c>
      <c r="B208" s="146" t="s">
        <v>927</v>
      </c>
      <c r="C208" s="128" t="s">
        <v>912</v>
      </c>
      <c r="D208" s="189">
        <v>385</v>
      </c>
      <c r="E208" s="126" t="s">
        <v>7</v>
      </c>
      <c r="F208" s="131" t="s">
        <v>316</v>
      </c>
      <c r="G208" s="234" t="s">
        <v>296</v>
      </c>
    </row>
    <row r="209" spans="1:7" x14ac:dyDescent="0.25">
      <c r="A209" s="126"/>
      <c r="B209" s="147"/>
      <c r="C209" s="129"/>
      <c r="D209" s="190"/>
      <c r="E209" s="126"/>
      <c r="F209" s="132"/>
      <c r="G209" s="126"/>
    </row>
    <row r="210" spans="1:7" x14ac:dyDescent="0.25">
      <c r="A210" s="126">
        <v>29</v>
      </c>
      <c r="B210" s="146" t="s">
        <v>925</v>
      </c>
      <c r="C210" s="128" t="s">
        <v>912</v>
      </c>
      <c r="D210" s="189">
        <v>278</v>
      </c>
      <c r="E210" s="126" t="s">
        <v>7</v>
      </c>
      <c r="F210" s="131" t="s">
        <v>316</v>
      </c>
      <c r="G210" s="234" t="s">
        <v>296</v>
      </c>
    </row>
    <row r="211" spans="1:7" x14ac:dyDescent="0.25">
      <c r="A211" s="126"/>
      <c r="B211" s="147"/>
      <c r="C211" s="129"/>
      <c r="D211" s="190"/>
      <c r="E211" s="126"/>
      <c r="F211" s="132"/>
      <c r="G211" s="126"/>
    </row>
    <row r="212" spans="1:7" x14ac:dyDescent="0.25">
      <c r="A212" s="126">
        <v>30</v>
      </c>
      <c r="B212" s="146" t="s">
        <v>54</v>
      </c>
      <c r="C212" s="128" t="s">
        <v>912</v>
      </c>
      <c r="D212" s="189">
        <v>500</v>
      </c>
      <c r="E212" s="126" t="s">
        <v>7</v>
      </c>
      <c r="F212" s="131" t="s">
        <v>316</v>
      </c>
      <c r="G212" s="234" t="s">
        <v>296</v>
      </c>
    </row>
    <row r="213" spans="1:7" x14ac:dyDescent="0.25">
      <c r="A213" s="126"/>
      <c r="B213" s="147"/>
      <c r="C213" s="129"/>
      <c r="D213" s="190"/>
      <c r="E213" s="126"/>
      <c r="F213" s="132"/>
      <c r="G213" s="126"/>
    </row>
    <row r="214" spans="1:7" x14ac:dyDescent="0.25">
      <c r="A214" s="156" t="s">
        <v>29</v>
      </c>
      <c r="B214" s="157"/>
      <c r="C214" s="158"/>
      <c r="D214" s="98">
        <f>SUM(D154,D168,D172,D174,D178,D182,D184,D196,D200,D155)</f>
        <v>5600</v>
      </c>
      <c r="E214" s="2" t="s">
        <v>34</v>
      </c>
      <c r="F214" s="277" t="s">
        <v>296</v>
      </c>
      <c r="G214" s="278"/>
    </row>
    <row r="215" spans="1:7" x14ac:dyDescent="0.25">
      <c r="A215" s="159"/>
      <c r="B215" s="160"/>
      <c r="C215" s="161"/>
      <c r="D215" s="98">
        <f>SUM(D212,D210,D208,D206,D204,D202,D201,D198,D194,D192,D190,D188,D186,D185,D180,D179,D176,D173,D170,D169,D167,D166,D164,D162,D161,D160,D158,D156)</f>
        <v>17268</v>
      </c>
      <c r="E215" s="2" t="s">
        <v>7</v>
      </c>
      <c r="F215" s="279"/>
      <c r="G215" s="280"/>
    </row>
    <row r="216" spans="1:7" ht="15.75" customHeight="1" x14ac:dyDescent="0.25">
      <c r="A216" s="123" t="s">
        <v>89</v>
      </c>
      <c r="B216" s="124"/>
      <c r="C216" s="124"/>
      <c r="D216" s="124"/>
      <c r="E216" s="124"/>
      <c r="F216" s="124"/>
      <c r="G216" s="125"/>
    </row>
    <row r="217" spans="1:7" x14ac:dyDescent="0.25">
      <c r="A217" s="126">
        <v>1</v>
      </c>
      <c r="B217" s="127" t="s">
        <v>0</v>
      </c>
      <c r="C217" s="128" t="s">
        <v>373</v>
      </c>
      <c r="D217" s="130">
        <v>750</v>
      </c>
      <c r="E217" s="126" t="s">
        <v>7</v>
      </c>
      <c r="F217" s="131" t="s">
        <v>316</v>
      </c>
      <c r="G217" s="234" t="s">
        <v>296</v>
      </c>
    </row>
    <row r="218" spans="1:7" ht="24" customHeight="1" x14ac:dyDescent="0.25">
      <c r="A218" s="126"/>
      <c r="B218" s="127"/>
      <c r="C218" s="129"/>
      <c r="D218" s="130"/>
      <c r="E218" s="126"/>
      <c r="F218" s="132"/>
      <c r="G218" s="126"/>
    </row>
    <row r="219" spans="1:7" ht="15" customHeight="1" x14ac:dyDescent="0.25">
      <c r="A219" s="126">
        <v>2</v>
      </c>
      <c r="B219" s="127" t="s">
        <v>43</v>
      </c>
      <c r="C219" s="128" t="s">
        <v>374</v>
      </c>
      <c r="D219" s="130">
        <v>800</v>
      </c>
      <c r="E219" s="126" t="s">
        <v>7</v>
      </c>
      <c r="F219" s="131" t="s">
        <v>316</v>
      </c>
      <c r="G219" s="234" t="s">
        <v>296</v>
      </c>
    </row>
    <row r="220" spans="1:7" x14ac:dyDescent="0.25">
      <c r="A220" s="126"/>
      <c r="B220" s="127"/>
      <c r="C220" s="129"/>
      <c r="D220" s="130"/>
      <c r="E220" s="126"/>
      <c r="F220" s="132"/>
      <c r="G220" s="126"/>
    </row>
    <row r="221" spans="1:7" ht="15" customHeight="1" x14ac:dyDescent="0.25">
      <c r="A221" s="126">
        <v>3</v>
      </c>
      <c r="B221" s="127" t="s">
        <v>90</v>
      </c>
      <c r="C221" s="16" t="s">
        <v>375</v>
      </c>
      <c r="D221" s="130">
        <v>900</v>
      </c>
      <c r="E221" s="126" t="s">
        <v>7</v>
      </c>
      <c r="F221" s="131" t="s">
        <v>316</v>
      </c>
      <c r="G221" s="234" t="s">
        <v>296</v>
      </c>
    </row>
    <row r="222" spans="1:7" x14ac:dyDescent="0.25">
      <c r="A222" s="126"/>
      <c r="B222" s="127"/>
      <c r="C222" s="16" t="s">
        <v>381</v>
      </c>
      <c r="D222" s="130"/>
      <c r="E222" s="126"/>
      <c r="F222" s="132"/>
      <c r="G222" s="126"/>
    </row>
    <row r="223" spans="1:7" ht="15" customHeight="1" x14ac:dyDescent="0.25">
      <c r="A223" s="126">
        <v>4</v>
      </c>
      <c r="B223" s="127" t="s">
        <v>91</v>
      </c>
      <c r="C223" s="128" t="s">
        <v>376</v>
      </c>
      <c r="D223" s="130">
        <v>1000</v>
      </c>
      <c r="E223" s="126" t="s">
        <v>7</v>
      </c>
      <c r="F223" s="131" t="s">
        <v>316</v>
      </c>
      <c r="G223" s="234" t="s">
        <v>296</v>
      </c>
    </row>
    <row r="224" spans="1:7" x14ac:dyDescent="0.25">
      <c r="A224" s="126"/>
      <c r="B224" s="127"/>
      <c r="C224" s="129"/>
      <c r="D224" s="130"/>
      <c r="E224" s="126"/>
      <c r="F224" s="132"/>
      <c r="G224" s="126"/>
    </row>
    <row r="225" spans="1:7" ht="15" customHeight="1" x14ac:dyDescent="0.25">
      <c r="A225" s="126">
        <v>5</v>
      </c>
      <c r="B225" s="127" t="s">
        <v>92</v>
      </c>
      <c r="C225" s="128" t="s">
        <v>374</v>
      </c>
      <c r="D225" s="93">
        <v>900</v>
      </c>
      <c r="E225" s="1" t="s">
        <v>34</v>
      </c>
      <c r="F225" s="131" t="s">
        <v>316</v>
      </c>
      <c r="G225" s="234" t="s">
        <v>296</v>
      </c>
    </row>
    <row r="226" spans="1:7" x14ac:dyDescent="0.25">
      <c r="A226" s="126"/>
      <c r="B226" s="127"/>
      <c r="C226" s="129"/>
      <c r="D226" s="93">
        <v>500</v>
      </c>
      <c r="E226" s="1" t="s">
        <v>7</v>
      </c>
      <c r="F226" s="132"/>
      <c r="G226" s="126"/>
    </row>
    <row r="227" spans="1:7" ht="15" customHeight="1" x14ac:dyDescent="0.25">
      <c r="A227" s="126">
        <v>6</v>
      </c>
      <c r="B227" s="127" t="s">
        <v>6</v>
      </c>
      <c r="C227" s="16" t="s">
        <v>377</v>
      </c>
      <c r="D227" s="93">
        <v>500</v>
      </c>
      <c r="E227" s="1" t="s">
        <v>34</v>
      </c>
      <c r="F227" s="131" t="s">
        <v>316</v>
      </c>
      <c r="G227" s="234" t="s">
        <v>296</v>
      </c>
    </row>
    <row r="228" spans="1:7" x14ac:dyDescent="0.25">
      <c r="A228" s="126"/>
      <c r="B228" s="127"/>
      <c r="C228" s="16" t="s">
        <v>378</v>
      </c>
      <c r="D228" s="93">
        <v>700</v>
      </c>
      <c r="E228" s="1" t="s">
        <v>7</v>
      </c>
      <c r="F228" s="132"/>
      <c r="G228" s="126"/>
    </row>
    <row r="229" spans="1:7" ht="15" customHeight="1" x14ac:dyDescent="0.25">
      <c r="A229" s="126">
        <v>7</v>
      </c>
      <c r="B229" s="127" t="s">
        <v>41</v>
      </c>
      <c r="C229" s="128" t="s">
        <v>374</v>
      </c>
      <c r="D229" s="130">
        <v>900</v>
      </c>
      <c r="E229" s="126" t="s">
        <v>7</v>
      </c>
      <c r="F229" s="131" t="s">
        <v>316</v>
      </c>
      <c r="G229" s="234" t="s">
        <v>296</v>
      </c>
    </row>
    <row r="230" spans="1:7" x14ac:dyDescent="0.25">
      <c r="A230" s="126"/>
      <c r="B230" s="127"/>
      <c r="C230" s="129"/>
      <c r="D230" s="130"/>
      <c r="E230" s="126"/>
      <c r="F230" s="132"/>
      <c r="G230" s="126"/>
    </row>
    <row r="231" spans="1:7" ht="15" customHeight="1" x14ac:dyDescent="0.25">
      <c r="A231" s="126">
        <v>8</v>
      </c>
      <c r="B231" s="127" t="s">
        <v>5</v>
      </c>
      <c r="C231" s="128" t="s">
        <v>379</v>
      </c>
      <c r="D231" s="130">
        <v>1000</v>
      </c>
      <c r="E231" s="126" t="s">
        <v>7</v>
      </c>
      <c r="F231" s="131" t="s">
        <v>316</v>
      </c>
      <c r="G231" s="234" t="s">
        <v>296</v>
      </c>
    </row>
    <row r="232" spans="1:7" x14ac:dyDescent="0.25">
      <c r="A232" s="126"/>
      <c r="B232" s="127"/>
      <c r="C232" s="129"/>
      <c r="D232" s="130"/>
      <c r="E232" s="126"/>
      <c r="F232" s="132"/>
      <c r="G232" s="126"/>
    </row>
    <row r="233" spans="1:7" ht="15" customHeight="1" x14ac:dyDescent="0.25">
      <c r="A233" s="126">
        <v>9</v>
      </c>
      <c r="B233" s="127" t="s">
        <v>93</v>
      </c>
      <c r="C233" s="128" t="s">
        <v>380</v>
      </c>
      <c r="D233" s="130">
        <v>1000</v>
      </c>
      <c r="E233" s="126" t="s">
        <v>7</v>
      </c>
      <c r="F233" s="131" t="s">
        <v>316</v>
      </c>
      <c r="G233" s="234" t="s">
        <v>296</v>
      </c>
    </row>
    <row r="234" spans="1:7" x14ac:dyDescent="0.25">
      <c r="A234" s="126"/>
      <c r="B234" s="127"/>
      <c r="C234" s="129"/>
      <c r="D234" s="130"/>
      <c r="E234" s="126"/>
      <c r="F234" s="132"/>
      <c r="G234" s="126"/>
    </row>
    <row r="235" spans="1:7" ht="15" customHeight="1" x14ac:dyDescent="0.25">
      <c r="A235" s="126">
        <v>10</v>
      </c>
      <c r="B235" s="127" t="s">
        <v>2</v>
      </c>
      <c r="C235" s="128" t="s">
        <v>385</v>
      </c>
      <c r="D235" s="130">
        <v>800</v>
      </c>
      <c r="E235" s="126" t="s">
        <v>7</v>
      </c>
      <c r="F235" s="131" t="s">
        <v>316</v>
      </c>
      <c r="G235" s="234" t="s">
        <v>296</v>
      </c>
    </row>
    <row r="236" spans="1:7" x14ac:dyDescent="0.25">
      <c r="A236" s="126"/>
      <c r="B236" s="127"/>
      <c r="C236" s="129"/>
      <c r="D236" s="130"/>
      <c r="E236" s="126"/>
      <c r="F236" s="132"/>
      <c r="G236" s="126"/>
    </row>
    <row r="237" spans="1:7" ht="15" customHeight="1" x14ac:dyDescent="0.25">
      <c r="A237" s="126">
        <v>11</v>
      </c>
      <c r="B237" s="127" t="s">
        <v>94</v>
      </c>
      <c r="C237" s="128" t="s">
        <v>374</v>
      </c>
      <c r="D237" s="130">
        <v>700</v>
      </c>
      <c r="E237" s="126" t="s">
        <v>7</v>
      </c>
      <c r="F237" s="131" t="s">
        <v>316</v>
      </c>
      <c r="G237" s="234" t="s">
        <v>296</v>
      </c>
    </row>
    <row r="238" spans="1:7" x14ac:dyDescent="0.25">
      <c r="A238" s="126"/>
      <c r="B238" s="127"/>
      <c r="C238" s="129"/>
      <c r="D238" s="130"/>
      <c r="E238" s="126"/>
      <c r="F238" s="132"/>
      <c r="G238" s="126"/>
    </row>
    <row r="239" spans="1:7" ht="15" customHeight="1" x14ac:dyDescent="0.25">
      <c r="A239" s="126">
        <v>12</v>
      </c>
      <c r="B239" s="127" t="s">
        <v>95</v>
      </c>
      <c r="C239" s="128" t="s">
        <v>382</v>
      </c>
      <c r="D239" s="130">
        <v>1200</v>
      </c>
      <c r="E239" s="126" t="s">
        <v>7</v>
      </c>
      <c r="F239" s="131" t="s">
        <v>316</v>
      </c>
      <c r="G239" s="234" t="s">
        <v>296</v>
      </c>
    </row>
    <row r="240" spans="1:7" x14ac:dyDescent="0.25">
      <c r="A240" s="126"/>
      <c r="B240" s="127"/>
      <c r="C240" s="129"/>
      <c r="D240" s="130"/>
      <c r="E240" s="126"/>
      <c r="F240" s="132"/>
      <c r="G240" s="126"/>
    </row>
    <row r="241" spans="1:7" ht="15" customHeight="1" x14ac:dyDescent="0.25">
      <c r="A241" s="126">
        <v>13</v>
      </c>
      <c r="B241" s="127" t="s">
        <v>96</v>
      </c>
      <c r="C241" s="128" t="s">
        <v>383</v>
      </c>
      <c r="D241" s="130">
        <v>1000</v>
      </c>
      <c r="E241" s="126" t="s">
        <v>7</v>
      </c>
      <c r="F241" s="131" t="s">
        <v>316</v>
      </c>
      <c r="G241" s="234" t="s">
        <v>296</v>
      </c>
    </row>
    <row r="242" spans="1:7" x14ac:dyDescent="0.25">
      <c r="A242" s="126"/>
      <c r="B242" s="127"/>
      <c r="C242" s="129"/>
      <c r="D242" s="130"/>
      <c r="E242" s="126"/>
      <c r="F242" s="132"/>
      <c r="G242" s="126"/>
    </row>
    <row r="243" spans="1:7" ht="15" customHeight="1" x14ac:dyDescent="0.25">
      <c r="A243" s="126">
        <v>14</v>
      </c>
      <c r="B243" s="127" t="s">
        <v>97</v>
      </c>
      <c r="C243" s="128" t="s">
        <v>384</v>
      </c>
      <c r="D243" s="130">
        <v>1000</v>
      </c>
      <c r="E243" s="126" t="s">
        <v>7</v>
      </c>
      <c r="F243" s="131" t="s">
        <v>316</v>
      </c>
      <c r="G243" s="234" t="s">
        <v>296</v>
      </c>
    </row>
    <row r="244" spans="1:7" x14ac:dyDescent="0.25">
      <c r="A244" s="126"/>
      <c r="B244" s="127"/>
      <c r="C244" s="129"/>
      <c r="D244" s="130"/>
      <c r="E244" s="126"/>
      <c r="F244" s="132"/>
      <c r="G244" s="126"/>
    </row>
    <row r="245" spans="1:7" x14ac:dyDescent="0.25">
      <c r="A245" s="188">
        <v>15</v>
      </c>
      <c r="B245" s="187" t="s">
        <v>913</v>
      </c>
      <c r="C245" s="154" t="s">
        <v>912</v>
      </c>
      <c r="D245" s="218">
        <v>710</v>
      </c>
      <c r="E245" s="188" t="s">
        <v>7</v>
      </c>
      <c r="F245" s="148" t="s">
        <v>316</v>
      </c>
      <c r="G245" s="288" t="s">
        <v>296</v>
      </c>
    </row>
    <row r="246" spans="1:7" x14ac:dyDescent="0.25">
      <c r="A246" s="188"/>
      <c r="B246" s="187"/>
      <c r="C246" s="155"/>
      <c r="D246" s="219"/>
      <c r="E246" s="188"/>
      <c r="F246" s="149"/>
      <c r="G246" s="188"/>
    </row>
    <row r="247" spans="1:7" x14ac:dyDescent="0.25">
      <c r="A247" s="188">
        <v>16</v>
      </c>
      <c r="B247" s="224" t="s">
        <v>260</v>
      </c>
      <c r="C247" s="154" t="s">
        <v>912</v>
      </c>
      <c r="D247" s="218">
        <v>910</v>
      </c>
      <c r="E247" s="188" t="s">
        <v>7</v>
      </c>
      <c r="F247" s="148" t="s">
        <v>316</v>
      </c>
      <c r="G247" s="288" t="s">
        <v>296</v>
      </c>
    </row>
    <row r="248" spans="1:7" x14ac:dyDescent="0.25">
      <c r="A248" s="188"/>
      <c r="B248" s="226"/>
      <c r="C248" s="155"/>
      <c r="D248" s="219"/>
      <c r="E248" s="188"/>
      <c r="F248" s="149"/>
      <c r="G248" s="188"/>
    </row>
    <row r="249" spans="1:7" x14ac:dyDescent="0.25">
      <c r="A249" s="188">
        <v>17</v>
      </c>
      <c r="B249" s="224" t="s">
        <v>82</v>
      </c>
      <c r="C249" s="154" t="s">
        <v>912</v>
      </c>
      <c r="D249" s="218">
        <v>310</v>
      </c>
      <c r="E249" s="188" t="s">
        <v>7</v>
      </c>
      <c r="F249" s="148" t="s">
        <v>316</v>
      </c>
      <c r="G249" s="288" t="s">
        <v>296</v>
      </c>
    </row>
    <row r="250" spans="1:7" x14ac:dyDescent="0.25">
      <c r="A250" s="188"/>
      <c r="B250" s="226"/>
      <c r="C250" s="155"/>
      <c r="D250" s="219"/>
      <c r="E250" s="188"/>
      <c r="F250" s="149"/>
      <c r="G250" s="188"/>
    </row>
    <row r="251" spans="1:7" x14ac:dyDescent="0.25">
      <c r="A251" s="188">
        <v>18</v>
      </c>
      <c r="B251" s="224" t="s">
        <v>914</v>
      </c>
      <c r="C251" s="154" t="s">
        <v>912</v>
      </c>
      <c r="D251" s="218">
        <v>730</v>
      </c>
      <c r="E251" s="188" t="s">
        <v>7</v>
      </c>
      <c r="F251" s="148" t="s">
        <v>316</v>
      </c>
      <c r="G251" s="288" t="s">
        <v>296</v>
      </c>
    </row>
    <row r="252" spans="1:7" x14ac:dyDescent="0.25">
      <c r="A252" s="188"/>
      <c r="B252" s="226"/>
      <c r="C252" s="155"/>
      <c r="D252" s="219"/>
      <c r="E252" s="188"/>
      <c r="F252" s="149"/>
      <c r="G252" s="188"/>
    </row>
    <row r="253" spans="1:7" x14ac:dyDescent="0.25">
      <c r="A253" s="188">
        <v>19</v>
      </c>
      <c r="B253" s="224" t="s">
        <v>915</v>
      </c>
      <c r="C253" s="154" t="s">
        <v>912</v>
      </c>
      <c r="D253" s="218">
        <v>390</v>
      </c>
      <c r="E253" s="188" t="s">
        <v>7</v>
      </c>
      <c r="F253" s="148" t="s">
        <v>316</v>
      </c>
      <c r="G253" s="288" t="s">
        <v>296</v>
      </c>
    </row>
    <row r="254" spans="1:7" x14ac:dyDescent="0.25">
      <c r="A254" s="188"/>
      <c r="B254" s="226"/>
      <c r="C254" s="155"/>
      <c r="D254" s="219"/>
      <c r="E254" s="188"/>
      <c r="F254" s="149"/>
      <c r="G254" s="188"/>
    </row>
    <row r="255" spans="1:7" x14ac:dyDescent="0.25">
      <c r="A255" s="188">
        <v>20</v>
      </c>
      <c r="B255" s="224" t="s">
        <v>916</v>
      </c>
      <c r="C255" s="154" t="s">
        <v>912</v>
      </c>
      <c r="D255" s="218">
        <v>350</v>
      </c>
      <c r="E255" s="188" t="s">
        <v>7</v>
      </c>
      <c r="F255" s="148" t="s">
        <v>316</v>
      </c>
      <c r="G255" s="288" t="s">
        <v>296</v>
      </c>
    </row>
    <row r="256" spans="1:7" x14ac:dyDescent="0.25">
      <c r="A256" s="188"/>
      <c r="B256" s="226"/>
      <c r="C256" s="155"/>
      <c r="D256" s="219"/>
      <c r="E256" s="188"/>
      <c r="F256" s="149"/>
      <c r="G256" s="188"/>
    </row>
    <row r="257" spans="1:7" x14ac:dyDescent="0.25">
      <c r="A257" s="188">
        <v>21</v>
      </c>
      <c r="B257" s="224" t="s">
        <v>917</v>
      </c>
      <c r="C257" s="154" t="s">
        <v>912</v>
      </c>
      <c r="D257" s="218">
        <v>780</v>
      </c>
      <c r="E257" s="188" t="s">
        <v>7</v>
      </c>
      <c r="F257" s="148" t="s">
        <v>316</v>
      </c>
      <c r="G257" s="288" t="s">
        <v>296</v>
      </c>
    </row>
    <row r="258" spans="1:7" x14ac:dyDescent="0.25">
      <c r="A258" s="188"/>
      <c r="B258" s="226"/>
      <c r="C258" s="155"/>
      <c r="D258" s="219"/>
      <c r="E258" s="188"/>
      <c r="F258" s="149"/>
      <c r="G258" s="188"/>
    </row>
    <row r="259" spans="1:7" x14ac:dyDescent="0.25">
      <c r="A259" s="188">
        <v>22</v>
      </c>
      <c r="B259" s="224" t="s">
        <v>918</v>
      </c>
      <c r="C259" s="154" t="s">
        <v>912</v>
      </c>
      <c r="D259" s="218">
        <v>590</v>
      </c>
      <c r="E259" s="188" t="s">
        <v>7</v>
      </c>
      <c r="F259" s="148" t="s">
        <v>316</v>
      </c>
      <c r="G259" s="288" t="s">
        <v>296</v>
      </c>
    </row>
    <row r="260" spans="1:7" x14ac:dyDescent="0.25">
      <c r="A260" s="188"/>
      <c r="B260" s="226"/>
      <c r="C260" s="155"/>
      <c r="D260" s="219"/>
      <c r="E260" s="188"/>
      <c r="F260" s="149"/>
      <c r="G260" s="188"/>
    </row>
    <row r="261" spans="1:7" x14ac:dyDescent="0.25">
      <c r="A261" s="188">
        <v>23</v>
      </c>
      <c r="B261" s="224" t="s">
        <v>919</v>
      </c>
      <c r="C261" s="154" t="s">
        <v>912</v>
      </c>
      <c r="D261" s="218">
        <v>650</v>
      </c>
      <c r="E261" s="188" t="s">
        <v>7</v>
      </c>
      <c r="F261" s="148" t="s">
        <v>316</v>
      </c>
      <c r="G261" s="288" t="s">
        <v>296</v>
      </c>
    </row>
    <row r="262" spans="1:7" x14ac:dyDescent="0.25">
      <c r="A262" s="188"/>
      <c r="B262" s="226"/>
      <c r="C262" s="155"/>
      <c r="D262" s="219"/>
      <c r="E262" s="188"/>
      <c r="F262" s="149"/>
      <c r="G262" s="188"/>
    </row>
    <row r="263" spans="1:7" x14ac:dyDescent="0.25">
      <c r="A263" s="188">
        <v>24</v>
      </c>
      <c r="B263" s="224" t="s">
        <v>920</v>
      </c>
      <c r="C263" s="154" t="s">
        <v>912</v>
      </c>
      <c r="D263" s="218">
        <v>580</v>
      </c>
      <c r="E263" s="188" t="s">
        <v>7</v>
      </c>
      <c r="F263" s="148" t="s">
        <v>316</v>
      </c>
      <c r="G263" s="288" t="s">
        <v>296</v>
      </c>
    </row>
    <row r="264" spans="1:7" x14ac:dyDescent="0.25">
      <c r="A264" s="188"/>
      <c r="B264" s="226"/>
      <c r="C264" s="155"/>
      <c r="D264" s="219"/>
      <c r="E264" s="188"/>
      <c r="F264" s="149"/>
      <c r="G264" s="188"/>
    </row>
    <row r="265" spans="1:7" x14ac:dyDescent="0.25">
      <c r="A265" s="188">
        <v>25</v>
      </c>
      <c r="B265" s="224" t="s">
        <v>924</v>
      </c>
      <c r="C265" s="154" t="s">
        <v>912</v>
      </c>
      <c r="D265" s="218">
        <v>318</v>
      </c>
      <c r="E265" s="188" t="s">
        <v>7</v>
      </c>
      <c r="F265" s="148" t="s">
        <v>316</v>
      </c>
      <c r="G265" s="288" t="s">
        <v>296</v>
      </c>
    </row>
    <row r="266" spans="1:7" x14ac:dyDescent="0.25">
      <c r="A266" s="188"/>
      <c r="B266" s="226"/>
      <c r="C266" s="155"/>
      <c r="D266" s="219"/>
      <c r="E266" s="188"/>
      <c r="F266" s="149"/>
      <c r="G266" s="188"/>
    </row>
    <row r="267" spans="1:7" x14ac:dyDescent="0.25">
      <c r="A267" s="188">
        <v>26</v>
      </c>
      <c r="B267" s="224" t="s">
        <v>923</v>
      </c>
      <c r="C267" s="154" t="s">
        <v>912</v>
      </c>
      <c r="D267" s="218">
        <v>410</v>
      </c>
      <c r="E267" s="188" t="s">
        <v>7</v>
      </c>
      <c r="F267" s="148" t="s">
        <v>316</v>
      </c>
      <c r="G267" s="288" t="s">
        <v>296</v>
      </c>
    </row>
    <row r="268" spans="1:7" x14ac:dyDescent="0.25">
      <c r="A268" s="188"/>
      <c r="B268" s="226"/>
      <c r="C268" s="155"/>
      <c r="D268" s="219"/>
      <c r="E268" s="188"/>
      <c r="F268" s="149"/>
      <c r="G268" s="188"/>
    </row>
    <row r="269" spans="1:7" x14ac:dyDescent="0.25">
      <c r="A269" s="156" t="s">
        <v>29</v>
      </c>
      <c r="B269" s="157"/>
      <c r="C269" s="158"/>
      <c r="D269" s="98">
        <f>SUM(D225,D227)</f>
        <v>1400</v>
      </c>
      <c r="E269" s="2" t="s">
        <v>34</v>
      </c>
      <c r="F269" s="277" t="s">
        <v>296</v>
      </c>
      <c r="G269" s="278"/>
    </row>
    <row r="270" spans="1:7" x14ac:dyDescent="0.25">
      <c r="A270" s="159"/>
      <c r="B270" s="160"/>
      <c r="C270" s="161"/>
      <c r="D270" s="105">
        <f>(D267+D265+D263+D261+D259+D257+D255+D253+D251+D249+D247+D245+D243+D241+D239+D237+D235+D233+D231+D229+D228+D226+D223+D221+D219+D217)</f>
        <v>18978</v>
      </c>
      <c r="E270" s="2" t="s">
        <v>7</v>
      </c>
      <c r="F270" s="279"/>
      <c r="G270" s="280"/>
    </row>
    <row r="271" spans="1:7" ht="15" customHeight="1" x14ac:dyDescent="0.25">
      <c r="A271" s="191" t="s">
        <v>98</v>
      </c>
      <c r="B271" s="192"/>
      <c r="C271" s="192"/>
      <c r="D271" s="192"/>
      <c r="E271" s="192"/>
      <c r="F271" s="192"/>
      <c r="G271" s="193"/>
    </row>
    <row r="272" spans="1:7" ht="22.5" customHeight="1" x14ac:dyDescent="0.25">
      <c r="A272" s="188">
        <v>1</v>
      </c>
      <c r="B272" s="187" t="s">
        <v>99</v>
      </c>
      <c r="C272" s="154" t="s">
        <v>386</v>
      </c>
      <c r="D272" s="120">
        <v>1650</v>
      </c>
      <c r="E272" s="188" t="s">
        <v>7</v>
      </c>
      <c r="F272" s="148" t="s">
        <v>387</v>
      </c>
      <c r="G272" s="234" t="s">
        <v>296</v>
      </c>
    </row>
    <row r="273" spans="1:7" ht="21" customHeight="1" x14ac:dyDescent="0.25">
      <c r="A273" s="188"/>
      <c r="B273" s="187"/>
      <c r="C273" s="155"/>
      <c r="D273" s="120"/>
      <c r="E273" s="188"/>
      <c r="F273" s="149"/>
      <c r="G273" s="126"/>
    </row>
    <row r="274" spans="1:7" x14ac:dyDescent="0.25">
      <c r="A274" s="188">
        <v>2</v>
      </c>
      <c r="B274" s="187" t="s">
        <v>100</v>
      </c>
      <c r="C274" s="154" t="s">
        <v>388</v>
      </c>
      <c r="D274" s="96">
        <v>300</v>
      </c>
      <c r="E274" s="23" t="s">
        <v>34</v>
      </c>
      <c r="F274" s="131" t="s">
        <v>316</v>
      </c>
      <c r="G274" s="234" t="s">
        <v>296</v>
      </c>
    </row>
    <row r="275" spans="1:7" ht="15" customHeight="1" x14ac:dyDescent="0.25">
      <c r="A275" s="188"/>
      <c r="B275" s="187"/>
      <c r="C275" s="155"/>
      <c r="D275" s="96">
        <v>200</v>
      </c>
      <c r="E275" s="23" t="s">
        <v>7</v>
      </c>
      <c r="F275" s="132"/>
      <c r="G275" s="126"/>
    </row>
    <row r="276" spans="1:7" ht="21.75" customHeight="1" x14ac:dyDescent="0.25">
      <c r="A276" s="188">
        <v>3</v>
      </c>
      <c r="B276" s="187" t="s">
        <v>31</v>
      </c>
      <c r="C276" s="154" t="s">
        <v>388</v>
      </c>
      <c r="D276" s="120">
        <v>700</v>
      </c>
      <c r="E276" s="188" t="s">
        <v>7</v>
      </c>
      <c r="F276" s="131" t="s">
        <v>316</v>
      </c>
      <c r="G276" s="234" t="s">
        <v>296</v>
      </c>
    </row>
    <row r="277" spans="1:7" x14ac:dyDescent="0.25">
      <c r="A277" s="188"/>
      <c r="B277" s="187"/>
      <c r="C277" s="155"/>
      <c r="D277" s="120"/>
      <c r="E277" s="188"/>
      <c r="F277" s="132"/>
      <c r="G277" s="126"/>
    </row>
    <row r="278" spans="1:7" ht="15" customHeight="1" x14ac:dyDescent="0.25">
      <c r="A278" s="188">
        <v>4</v>
      </c>
      <c r="B278" s="187" t="s">
        <v>5</v>
      </c>
      <c r="C278" s="154" t="s">
        <v>389</v>
      </c>
      <c r="D278" s="120">
        <v>800</v>
      </c>
      <c r="E278" s="188" t="s">
        <v>7</v>
      </c>
      <c r="F278" s="131" t="s">
        <v>316</v>
      </c>
      <c r="G278" s="234" t="s">
        <v>296</v>
      </c>
    </row>
    <row r="279" spans="1:7" x14ac:dyDescent="0.25">
      <c r="A279" s="188"/>
      <c r="B279" s="187"/>
      <c r="C279" s="155"/>
      <c r="D279" s="120"/>
      <c r="E279" s="188"/>
      <c r="F279" s="132"/>
      <c r="G279" s="126"/>
    </row>
    <row r="280" spans="1:7" ht="15" customHeight="1" x14ac:dyDescent="0.25">
      <c r="A280" s="188">
        <v>5</v>
      </c>
      <c r="B280" s="187" t="s">
        <v>41</v>
      </c>
      <c r="C280" s="154" t="s">
        <v>390</v>
      </c>
      <c r="D280" s="120">
        <v>1076</v>
      </c>
      <c r="E280" s="188" t="s">
        <v>7</v>
      </c>
      <c r="F280" s="131" t="s">
        <v>316</v>
      </c>
      <c r="G280" s="234" t="s">
        <v>296</v>
      </c>
    </row>
    <row r="281" spans="1:7" x14ac:dyDescent="0.25">
      <c r="A281" s="188"/>
      <c r="B281" s="187"/>
      <c r="C281" s="155"/>
      <c r="D281" s="120"/>
      <c r="E281" s="188"/>
      <c r="F281" s="132"/>
      <c r="G281" s="126"/>
    </row>
    <row r="282" spans="1:7" ht="15" customHeight="1" x14ac:dyDescent="0.25">
      <c r="A282" s="188">
        <v>6</v>
      </c>
      <c r="B282" s="187" t="s">
        <v>6</v>
      </c>
      <c r="C282" s="22" t="s">
        <v>413</v>
      </c>
      <c r="D282" s="96">
        <v>450</v>
      </c>
      <c r="E282" s="38" t="s">
        <v>7</v>
      </c>
      <c r="F282" s="131" t="s">
        <v>316</v>
      </c>
      <c r="G282" s="234" t="s">
        <v>296</v>
      </c>
    </row>
    <row r="283" spans="1:7" x14ac:dyDescent="0.25">
      <c r="A283" s="188"/>
      <c r="B283" s="187"/>
      <c r="C283" s="22" t="s">
        <v>414</v>
      </c>
      <c r="D283" s="96">
        <v>450</v>
      </c>
      <c r="E283" s="38" t="s">
        <v>7</v>
      </c>
      <c r="F283" s="132"/>
      <c r="G283" s="126"/>
    </row>
    <row r="284" spans="1:7" ht="15" customHeight="1" x14ac:dyDescent="0.25">
      <c r="A284" s="188">
        <v>7</v>
      </c>
      <c r="B284" s="187" t="s">
        <v>101</v>
      </c>
      <c r="C284" s="154" t="s">
        <v>391</v>
      </c>
      <c r="D284" s="120">
        <v>700</v>
      </c>
      <c r="E284" s="188" t="s">
        <v>7</v>
      </c>
      <c r="F284" s="131" t="s">
        <v>316</v>
      </c>
      <c r="G284" s="234" t="s">
        <v>296</v>
      </c>
    </row>
    <row r="285" spans="1:7" x14ac:dyDescent="0.25">
      <c r="A285" s="188"/>
      <c r="B285" s="187"/>
      <c r="C285" s="155"/>
      <c r="D285" s="120"/>
      <c r="E285" s="188"/>
      <c r="F285" s="132"/>
      <c r="G285" s="126"/>
    </row>
    <row r="286" spans="1:7" ht="15" customHeight="1" x14ac:dyDescent="0.25">
      <c r="A286" s="188">
        <v>8</v>
      </c>
      <c r="B286" s="187" t="s">
        <v>102</v>
      </c>
      <c r="C286" s="154" t="s">
        <v>392</v>
      </c>
      <c r="D286" s="120">
        <v>1050</v>
      </c>
      <c r="E286" s="188" t="s">
        <v>7</v>
      </c>
      <c r="F286" s="131" t="s">
        <v>316</v>
      </c>
      <c r="G286" s="234" t="s">
        <v>296</v>
      </c>
    </row>
    <row r="287" spans="1:7" x14ac:dyDescent="0.25">
      <c r="A287" s="188"/>
      <c r="B287" s="187"/>
      <c r="C287" s="155"/>
      <c r="D287" s="120"/>
      <c r="E287" s="188"/>
      <c r="F287" s="132"/>
      <c r="G287" s="126"/>
    </row>
    <row r="288" spans="1:7" ht="15" customHeight="1" x14ac:dyDescent="0.25">
      <c r="A288" s="188">
        <v>9</v>
      </c>
      <c r="B288" s="187" t="s">
        <v>103</v>
      </c>
      <c r="C288" s="154" t="s">
        <v>393</v>
      </c>
      <c r="D288" s="120">
        <v>900</v>
      </c>
      <c r="E288" s="188" t="s">
        <v>7</v>
      </c>
      <c r="F288" s="131" t="s">
        <v>316</v>
      </c>
      <c r="G288" s="234" t="s">
        <v>296</v>
      </c>
    </row>
    <row r="289" spans="1:7" x14ac:dyDescent="0.25">
      <c r="A289" s="188"/>
      <c r="B289" s="187"/>
      <c r="C289" s="155"/>
      <c r="D289" s="120"/>
      <c r="E289" s="188"/>
      <c r="F289" s="132"/>
      <c r="G289" s="126"/>
    </row>
    <row r="290" spans="1:7" ht="15" customHeight="1" x14ac:dyDescent="0.25">
      <c r="A290" s="188">
        <v>10</v>
      </c>
      <c r="B290" s="187" t="s">
        <v>104</v>
      </c>
      <c r="C290" s="154" t="s">
        <v>394</v>
      </c>
      <c r="D290" s="120">
        <v>400</v>
      </c>
      <c r="E290" s="188" t="s">
        <v>7</v>
      </c>
      <c r="F290" s="131" t="s">
        <v>316</v>
      </c>
      <c r="G290" s="234" t="s">
        <v>296</v>
      </c>
    </row>
    <row r="291" spans="1:7" x14ac:dyDescent="0.25">
      <c r="A291" s="188"/>
      <c r="B291" s="187"/>
      <c r="C291" s="155"/>
      <c r="D291" s="120"/>
      <c r="E291" s="188"/>
      <c r="F291" s="132"/>
      <c r="G291" s="126"/>
    </row>
    <row r="292" spans="1:7" x14ac:dyDescent="0.25">
      <c r="A292" s="115"/>
      <c r="B292" s="79"/>
      <c r="C292" s="97"/>
      <c r="D292" s="96"/>
      <c r="E292" s="77"/>
      <c r="F292" s="83"/>
      <c r="G292" s="78"/>
    </row>
    <row r="293" spans="1:7" ht="15" customHeight="1" x14ac:dyDescent="0.25">
      <c r="A293" s="188">
        <v>11</v>
      </c>
      <c r="B293" s="187" t="s">
        <v>105</v>
      </c>
      <c r="C293" s="154" t="s">
        <v>395</v>
      </c>
      <c r="D293" s="120">
        <v>600</v>
      </c>
      <c r="E293" s="188" t="s">
        <v>7</v>
      </c>
      <c r="F293" s="131" t="s">
        <v>316</v>
      </c>
      <c r="G293" s="234" t="s">
        <v>296</v>
      </c>
    </row>
    <row r="294" spans="1:7" x14ac:dyDescent="0.25">
      <c r="A294" s="188"/>
      <c r="B294" s="187"/>
      <c r="C294" s="155"/>
      <c r="D294" s="120"/>
      <c r="E294" s="188"/>
      <c r="F294" s="132"/>
      <c r="G294" s="126"/>
    </row>
    <row r="295" spans="1:7" ht="15" customHeight="1" x14ac:dyDescent="0.25">
      <c r="A295" s="188">
        <v>12</v>
      </c>
      <c r="B295" s="187" t="s">
        <v>106</v>
      </c>
      <c r="C295" s="154" t="s">
        <v>396</v>
      </c>
      <c r="D295" s="120">
        <v>800</v>
      </c>
      <c r="E295" s="188" t="s">
        <v>7</v>
      </c>
      <c r="F295" s="131" t="s">
        <v>316</v>
      </c>
      <c r="G295" s="234" t="s">
        <v>296</v>
      </c>
    </row>
    <row r="296" spans="1:7" x14ac:dyDescent="0.25">
      <c r="A296" s="188"/>
      <c r="B296" s="187"/>
      <c r="C296" s="155"/>
      <c r="D296" s="120"/>
      <c r="E296" s="188"/>
      <c r="F296" s="132"/>
      <c r="G296" s="126"/>
    </row>
    <row r="297" spans="1:7" ht="15" customHeight="1" x14ac:dyDescent="0.25">
      <c r="A297" s="188">
        <v>13</v>
      </c>
      <c r="B297" s="187" t="s">
        <v>107</v>
      </c>
      <c r="C297" s="154" t="s">
        <v>397</v>
      </c>
      <c r="D297" s="120">
        <v>400</v>
      </c>
      <c r="E297" s="188" t="s">
        <v>7</v>
      </c>
      <c r="F297" s="131" t="s">
        <v>316</v>
      </c>
      <c r="G297" s="234" t="s">
        <v>296</v>
      </c>
    </row>
    <row r="298" spans="1:7" x14ac:dyDescent="0.25">
      <c r="A298" s="188"/>
      <c r="B298" s="187"/>
      <c r="C298" s="155"/>
      <c r="D298" s="120"/>
      <c r="E298" s="188"/>
      <c r="F298" s="132"/>
      <c r="G298" s="126"/>
    </row>
    <row r="299" spans="1:7" ht="15" customHeight="1" x14ac:dyDescent="0.25">
      <c r="A299" s="188">
        <v>14</v>
      </c>
      <c r="B299" s="187" t="s">
        <v>108</v>
      </c>
      <c r="C299" s="154" t="s">
        <v>398</v>
      </c>
      <c r="D299" s="120">
        <v>400</v>
      </c>
      <c r="E299" s="188" t="s">
        <v>1</v>
      </c>
      <c r="F299" s="131" t="s">
        <v>316</v>
      </c>
      <c r="G299" s="234" t="s">
        <v>296</v>
      </c>
    </row>
    <row r="300" spans="1:7" x14ac:dyDescent="0.25">
      <c r="A300" s="188"/>
      <c r="B300" s="187"/>
      <c r="C300" s="155"/>
      <c r="D300" s="120"/>
      <c r="E300" s="188"/>
      <c r="F300" s="132"/>
      <c r="G300" s="126"/>
    </row>
    <row r="301" spans="1:7" ht="15" customHeight="1" x14ac:dyDescent="0.25">
      <c r="A301" s="188">
        <v>15</v>
      </c>
      <c r="B301" s="187" t="s">
        <v>109</v>
      </c>
      <c r="C301" s="154" t="s">
        <v>399</v>
      </c>
      <c r="D301" s="120">
        <v>1000</v>
      </c>
      <c r="E301" s="188" t="s">
        <v>34</v>
      </c>
      <c r="F301" s="131" t="s">
        <v>316</v>
      </c>
      <c r="G301" s="234" t="s">
        <v>296</v>
      </c>
    </row>
    <row r="302" spans="1:7" x14ac:dyDescent="0.25">
      <c r="A302" s="188"/>
      <c r="B302" s="187"/>
      <c r="C302" s="155"/>
      <c r="D302" s="120"/>
      <c r="E302" s="188"/>
      <c r="F302" s="132"/>
      <c r="G302" s="126"/>
    </row>
    <row r="303" spans="1:7" ht="15" customHeight="1" x14ac:dyDescent="0.25">
      <c r="A303" s="188">
        <v>16</v>
      </c>
      <c r="B303" s="187" t="s">
        <v>110</v>
      </c>
      <c r="C303" s="154" t="s">
        <v>400</v>
      </c>
      <c r="D303" s="120">
        <v>700</v>
      </c>
      <c r="E303" s="188" t="s">
        <v>7</v>
      </c>
      <c r="F303" s="131" t="s">
        <v>316</v>
      </c>
      <c r="G303" s="234" t="s">
        <v>296</v>
      </c>
    </row>
    <row r="304" spans="1:7" x14ac:dyDescent="0.25">
      <c r="A304" s="188"/>
      <c r="B304" s="187"/>
      <c r="C304" s="155"/>
      <c r="D304" s="120"/>
      <c r="E304" s="188"/>
      <c r="F304" s="132"/>
      <c r="G304" s="126"/>
    </row>
    <row r="305" spans="1:7" ht="15" customHeight="1" x14ac:dyDescent="0.25">
      <c r="A305" s="126">
        <v>17</v>
      </c>
      <c r="B305" s="127" t="s">
        <v>111</v>
      </c>
      <c r="C305" s="154" t="s">
        <v>401</v>
      </c>
      <c r="D305" s="130">
        <v>850</v>
      </c>
      <c r="E305" s="126" t="s">
        <v>7</v>
      </c>
      <c r="F305" s="131" t="s">
        <v>316</v>
      </c>
      <c r="G305" s="234" t="s">
        <v>296</v>
      </c>
    </row>
    <row r="306" spans="1:7" x14ac:dyDescent="0.25">
      <c r="A306" s="126"/>
      <c r="B306" s="127"/>
      <c r="C306" s="155"/>
      <c r="D306" s="130"/>
      <c r="E306" s="126"/>
      <c r="F306" s="132"/>
      <c r="G306" s="126"/>
    </row>
    <row r="307" spans="1:7" ht="15" customHeight="1" x14ac:dyDescent="0.25">
      <c r="A307" s="126">
        <v>18</v>
      </c>
      <c r="B307" s="127" t="s">
        <v>82</v>
      </c>
      <c r="C307" s="154" t="s">
        <v>400</v>
      </c>
      <c r="D307" s="130">
        <v>700</v>
      </c>
      <c r="E307" s="126" t="s">
        <v>7</v>
      </c>
      <c r="F307" s="131" t="s">
        <v>316</v>
      </c>
      <c r="G307" s="234" t="s">
        <v>296</v>
      </c>
    </row>
    <row r="308" spans="1:7" ht="44.25" customHeight="1" x14ac:dyDescent="0.25">
      <c r="A308" s="126"/>
      <c r="B308" s="127"/>
      <c r="C308" s="155"/>
      <c r="D308" s="130"/>
      <c r="E308" s="126"/>
      <c r="F308" s="132"/>
      <c r="G308" s="126"/>
    </row>
    <row r="309" spans="1:7" ht="21.75" customHeight="1" x14ac:dyDescent="0.25">
      <c r="A309" s="210">
        <v>19</v>
      </c>
      <c r="B309" s="146" t="s">
        <v>806</v>
      </c>
      <c r="C309" s="154" t="s">
        <v>884</v>
      </c>
      <c r="D309" s="189">
        <v>5602</v>
      </c>
      <c r="E309" s="210" t="s">
        <v>7</v>
      </c>
      <c r="F309" s="210" t="s">
        <v>501</v>
      </c>
      <c r="G309" s="40" t="s">
        <v>807</v>
      </c>
    </row>
    <row r="310" spans="1:7" ht="23.25" customHeight="1" x14ac:dyDescent="0.25">
      <c r="A310" s="211"/>
      <c r="B310" s="221"/>
      <c r="C310" s="227"/>
      <c r="D310" s="223"/>
      <c r="E310" s="211"/>
      <c r="F310" s="211"/>
      <c r="G310" s="40" t="s">
        <v>808</v>
      </c>
    </row>
    <row r="311" spans="1:7" ht="24" customHeight="1" x14ac:dyDescent="0.25">
      <c r="A311" s="211"/>
      <c r="B311" s="221"/>
      <c r="C311" s="227"/>
      <c r="D311" s="223"/>
      <c r="E311" s="211"/>
      <c r="F311" s="211"/>
      <c r="G311" s="40" t="s">
        <v>809</v>
      </c>
    </row>
    <row r="312" spans="1:7" ht="27" customHeight="1" x14ac:dyDescent="0.25">
      <c r="A312" s="212"/>
      <c r="B312" s="147"/>
      <c r="C312" s="155"/>
      <c r="D312" s="190"/>
      <c r="E312" s="212"/>
      <c r="F312" s="212"/>
      <c r="G312" s="40" t="s">
        <v>810</v>
      </c>
    </row>
    <row r="313" spans="1:7" x14ac:dyDescent="0.25">
      <c r="A313" s="156" t="s">
        <v>29</v>
      </c>
      <c r="B313" s="157"/>
      <c r="C313" s="158"/>
      <c r="D313" s="98">
        <f>SUM(D274,D301)</f>
        <v>1300</v>
      </c>
      <c r="E313" s="2" t="s">
        <v>34</v>
      </c>
      <c r="F313" s="131" t="s">
        <v>296</v>
      </c>
      <c r="G313" s="144"/>
    </row>
    <row r="314" spans="1:7" x14ac:dyDescent="0.25">
      <c r="A314" s="215"/>
      <c r="B314" s="216"/>
      <c r="C314" s="217"/>
      <c r="D314" s="98">
        <f>SUM(D272,D275,D276,D278,D280,D282,D284,D286,D288,D290,D293,D295,D297,D303,D305,D307,D283,D309)</f>
        <v>18028</v>
      </c>
      <c r="E314" s="2" t="s">
        <v>7</v>
      </c>
      <c r="F314" s="213"/>
      <c r="G314" s="214"/>
    </row>
    <row r="315" spans="1:7" x14ac:dyDescent="0.25">
      <c r="A315" s="159"/>
      <c r="B315" s="160"/>
      <c r="C315" s="161"/>
      <c r="D315" s="98">
        <f>SUM(D299)</f>
        <v>400</v>
      </c>
      <c r="E315" s="2" t="s">
        <v>1</v>
      </c>
      <c r="F315" s="132"/>
      <c r="G315" s="145"/>
    </row>
    <row r="316" spans="1:7" ht="16.5" customHeight="1" x14ac:dyDescent="0.25">
      <c r="A316" s="123" t="s">
        <v>112</v>
      </c>
      <c r="B316" s="124"/>
      <c r="C316" s="124"/>
      <c r="D316" s="124"/>
      <c r="E316" s="124"/>
      <c r="F316" s="124"/>
      <c r="G316" s="125"/>
    </row>
    <row r="317" spans="1:7" x14ac:dyDescent="0.25">
      <c r="A317" s="126">
        <v>1</v>
      </c>
      <c r="B317" s="127" t="s">
        <v>108</v>
      </c>
      <c r="C317" s="154" t="s">
        <v>402</v>
      </c>
      <c r="D317" s="130">
        <v>900</v>
      </c>
      <c r="E317" s="126" t="s">
        <v>7</v>
      </c>
      <c r="F317" s="131" t="s">
        <v>316</v>
      </c>
      <c r="G317" s="234" t="s">
        <v>296</v>
      </c>
    </row>
    <row r="318" spans="1:7" x14ac:dyDescent="0.25">
      <c r="A318" s="126"/>
      <c r="B318" s="127"/>
      <c r="C318" s="155"/>
      <c r="D318" s="130"/>
      <c r="E318" s="126"/>
      <c r="F318" s="132"/>
      <c r="G318" s="126"/>
    </row>
    <row r="319" spans="1:7" ht="15" customHeight="1" x14ac:dyDescent="0.25">
      <c r="A319" s="126">
        <v>2</v>
      </c>
      <c r="B319" s="127" t="s">
        <v>31</v>
      </c>
      <c r="C319" s="154" t="s">
        <v>403</v>
      </c>
      <c r="D319" s="130">
        <v>700</v>
      </c>
      <c r="E319" s="126" t="s">
        <v>7</v>
      </c>
      <c r="F319" s="131" t="s">
        <v>316</v>
      </c>
      <c r="G319" s="234" t="s">
        <v>296</v>
      </c>
    </row>
    <row r="320" spans="1:7" x14ac:dyDescent="0.25">
      <c r="A320" s="126"/>
      <c r="B320" s="127"/>
      <c r="C320" s="155"/>
      <c r="D320" s="130"/>
      <c r="E320" s="126"/>
      <c r="F320" s="132"/>
      <c r="G320" s="126"/>
    </row>
    <row r="321" spans="1:7" x14ac:dyDescent="0.25">
      <c r="A321" s="194" t="s">
        <v>29</v>
      </c>
      <c r="B321" s="195"/>
      <c r="C321" s="196"/>
      <c r="D321" s="98">
        <f>SUM(D317,D319)</f>
        <v>1600</v>
      </c>
      <c r="E321" s="2" t="s">
        <v>7</v>
      </c>
      <c r="F321" s="121" t="s">
        <v>296</v>
      </c>
      <c r="G321" s="122"/>
    </row>
    <row r="322" spans="1:7" ht="31.5" customHeight="1" x14ac:dyDescent="0.25">
      <c r="A322" s="201" t="s">
        <v>266</v>
      </c>
      <c r="B322" s="202"/>
      <c r="C322" s="203"/>
      <c r="D322" s="4">
        <f>SUM(D313,D269,D214)</f>
        <v>8300</v>
      </c>
      <c r="E322" s="51" t="s">
        <v>34</v>
      </c>
      <c r="F322" s="133">
        <f>SUM(D322,D323,D324)</f>
        <v>64574</v>
      </c>
      <c r="G322" s="134"/>
    </row>
    <row r="323" spans="1:7" ht="34.5" customHeight="1" x14ac:dyDescent="0.25">
      <c r="A323" s="204"/>
      <c r="B323" s="205"/>
      <c r="C323" s="206"/>
      <c r="D323" s="4">
        <f>SUM(D270,D215,D314,D321)</f>
        <v>55874</v>
      </c>
      <c r="E323" s="51" t="s">
        <v>7</v>
      </c>
      <c r="F323" s="135"/>
      <c r="G323" s="136"/>
    </row>
    <row r="324" spans="1:7" ht="15.75" customHeight="1" x14ac:dyDescent="0.25">
      <c r="A324" s="207"/>
      <c r="B324" s="208"/>
      <c r="C324" s="209"/>
      <c r="D324" s="4">
        <f>SUM(D315)</f>
        <v>400</v>
      </c>
      <c r="E324" s="51" t="s">
        <v>1</v>
      </c>
      <c r="F324" s="137"/>
      <c r="G324" s="138"/>
    </row>
    <row r="325" spans="1:7" ht="18.75" customHeight="1" x14ac:dyDescent="0.25">
      <c r="A325" s="151" t="s">
        <v>269</v>
      </c>
      <c r="B325" s="152"/>
      <c r="C325" s="152"/>
      <c r="D325" s="152"/>
      <c r="E325" s="152"/>
      <c r="F325" s="152"/>
      <c r="G325" s="153"/>
    </row>
    <row r="326" spans="1:7" ht="15" customHeight="1" x14ac:dyDescent="0.25">
      <c r="A326" s="123" t="s">
        <v>113</v>
      </c>
      <c r="B326" s="124"/>
      <c r="C326" s="124"/>
      <c r="D326" s="124"/>
      <c r="E326" s="124"/>
      <c r="F326" s="124"/>
      <c r="G326" s="125"/>
    </row>
    <row r="327" spans="1:7" x14ac:dyDescent="0.25">
      <c r="A327" s="126" t="s">
        <v>18</v>
      </c>
      <c r="B327" s="127" t="s">
        <v>36</v>
      </c>
      <c r="C327" s="154" t="s">
        <v>415</v>
      </c>
      <c r="D327" s="130">
        <v>1550</v>
      </c>
      <c r="E327" s="126" t="s">
        <v>7</v>
      </c>
      <c r="F327" s="131" t="s">
        <v>316</v>
      </c>
      <c r="G327" s="118" t="s">
        <v>296</v>
      </c>
    </row>
    <row r="328" spans="1:7" x14ac:dyDescent="0.25">
      <c r="A328" s="126"/>
      <c r="B328" s="127"/>
      <c r="C328" s="155"/>
      <c r="D328" s="130"/>
      <c r="E328" s="126"/>
      <c r="F328" s="132"/>
      <c r="G328" s="119"/>
    </row>
    <row r="329" spans="1:7" x14ac:dyDescent="0.25">
      <c r="A329" s="126" t="s">
        <v>20</v>
      </c>
      <c r="B329" s="127" t="s">
        <v>114</v>
      </c>
      <c r="C329" s="154" t="s">
        <v>416</v>
      </c>
      <c r="D329" s="130">
        <v>100</v>
      </c>
      <c r="E329" s="126" t="s">
        <v>7</v>
      </c>
      <c r="F329" s="131" t="s">
        <v>316</v>
      </c>
      <c r="G329" s="118" t="s">
        <v>296</v>
      </c>
    </row>
    <row r="330" spans="1:7" x14ac:dyDescent="0.25">
      <c r="A330" s="126"/>
      <c r="B330" s="127"/>
      <c r="C330" s="155"/>
      <c r="D330" s="130"/>
      <c r="E330" s="126"/>
      <c r="F330" s="132"/>
      <c r="G330" s="119"/>
    </row>
    <row r="331" spans="1:7" x14ac:dyDescent="0.25">
      <c r="A331" s="126" t="s">
        <v>21</v>
      </c>
      <c r="B331" s="127" t="s">
        <v>115</v>
      </c>
      <c r="C331" s="154" t="s">
        <v>418</v>
      </c>
      <c r="D331" s="130">
        <v>600</v>
      </c>
      <c r="E331" s="126" t="s">
        <v>7</v>
      </c>
      <c r="F331" s="131" t="s">
        <v>316</v>
      </c>
      <c r="G331" s="118" t="s">
        <v>296</v>
      </c>
    </row>
    <row r="332" spans="1:7" x14ac:dyDescent="0.25">
      <c r="A332" s="126"/>
      <c r="B332" s="127"/>
      <c r="C332" s="155"/>
      <c r="D332" s="130"/>
      <c r="E332" s="126"/>
      <c r="F332" s="132"/>
      <c r="G332" s="119"/>
    </row>
    <row r="333" spans="1:7" x14ac:dyDescent="0.25">
      <c r="A333" s="126" t="s">
        <v>22</v>
      </c>
      <c r="B333" s="127" t="s">
        <v>3</v>
      </c>
      <c r="C333" s="154" t="s">
        <v>420</v>
      </c>
      <c r="D333" s="130">
        <v>1030</v>
      </c>
      <c r="E333" s="126" t="s">
        <v>7</v>
      </c>
      <c r="F333" s="131" t="s">
        <v>316</v>
      </c>
      <c r="G333" s="118" t="s">
        <v>296</v>
      </c>
    </row>
    <row r="334" spans="1:7" x14ac:dyDescent="0.25">
      <c r="A334" s="126"/>
      <c r="B334" s="127"/>
      <c r="C334" s="155"/>
      <c r="D334" s="130"/>
      <c r="E334" s="126"/>
      <c r="F334" s="132"/>
      <c r="G334" s="119"/>
    </row>
    <row r="335" spans="1:7" x14ac:dyDescent="0.25">
      <c r="A335" s="126" t="s">
        <v>23</v>
      </c>
      <c r="B335" s="127" t="s">
        <v>57</v>
      </c>
      <c r="C335" s="22" t="s">
        <v>443</v>
      </c>
      <c r="D335" s="93">
        <v>1100</v>
      </c>
      <c r="E335" s="37" t="s">
        <v>34</v>
      </c>
      <c r="F335" s="131" t="s">
        <v>316</v>
      </c>
      <c r="G335" s="281" t="s">
        <v>296</v>
      </c>
    </row>
    <row r="336" spans="1:7" x14ac:dyDescent="0.25">
      <c r="A336" s="126"/>
      <c r="B336" s="127"/>
      <c r="C336" s="22" t="s">
        <v>444</v>
      </c>
      <c r="D336" s="93">
        <v>400</v>
      </c>
      <c r="E336" s="37" t="s">
        <v>34</v>
      </c>
      <c r="F336" s="213"/>
      <c r="G336" s="186"/>
    </row>
    <row r="337" spans="1:7" x14ac:dyDescent="0.25">
      <c r="A337" s="126"/>
      <c r="B337" s="127"/>
      <c r="C337" s="22" t="s">
        <v>445</v>
      </c>
      <c r="D337" s="93">
        <v>300</v>
      </c>
      <c r="E337" s="37" t="s">
        <v>34</v>
      </c>
      <c r="F337" s="213"/>
      <c r="G337" s="186"/>
    </row>
    <row r="338" spans="1:7" x14ac:dyDescent="0.25">
      <c r="A338" s="126"/>
      <c r="B338" s="127"/>
      <c r="C338" s="22" t="s">
        <v>446</v>
      </c>
      <c r="D338" s="93">
        <v>250</v>
      </c>
      <c r="E338" s="37" t="s">
        <v>34</v>
      </c>
      <c r="F338" s="132"/>
      <c r="G338" s="119"/>
    </row>
    <row r="339" spans="1:7" x14ac:dyDescent="0.25">
      <c r="A339" s="126" t="s">
        <v>24</v>
      </c>
      <c r="B339" s="127" t="s">
        <v>116</v>
      </c>
      <c r="C339" s="154" t="s">
        <v>423</v>
      </c>
      <c r="D339" s="130">
        <v>300</v>
      </c>
      <c r="E339" s="126" t="s">
        <v>7</v>
      </c>
      <c r="F339" s="131" t="s">
        <v>316</v>
      </c>
      <c r="G339" s="118" t="s">
        <v>296</v>
      </c>
    </row>
    <row r="340" spans="1:7" x14ac:dyDescent="0.25">
      <c r="A340" s="126"/>
      <c r="B340" s="127"/>
      <c r="C340" s="155"/>
      <c r="D340" s="130"/>
      <c r="E340" s="126"/>
      <c r="F340" s="132"/>
      <c r="G340" s="119"/>
    </row>
    <row r="341" spans="1:7" x14ac:dyDescent="0.25">
      <c r="A341" s="126" t="s">
        <v>25</v>
      </c>
      <c r="B341" s="127" t="s">
        <v>117</v>
      </c>
      <c r="C341" s="154" t="s">
        <v>424</v>
      </c>
      <c r="D341" s="130">
        <v>250</v>
      </c>
      <c r="E341" s="126" t="s">
        <v>7</v>
      </c>
      <c r="F341" s="131" t="s">
        <v>316</v>
      </c>
      <c r="G341" s="118" t="s">
        <v>296</v>
      </c>
    </row>
    <row r="342" spans="1:7" x14ac:dyDescent="0.25">
      <c r="A342" s="126"/>
      <c r="B342" s="127"/>
      <c r="C342" s="155"/>
      <c r="D342" s="130"/>
      <c r="E342" s="126"/>
      <c r="F342" s="132"/>
      <c r="G342" s="119"/>
    </row>
    <row r="343" spans="1:7" x14ac:dyDescent="0.25">
      <c r="A343" s="126" t="s">
        <v>26</v>
      </c>
      <c r="B343" s="127" t="s">
        <v>105</v>
      </c>
      <c r="C343" s="154" t="s">
        <v>425</v>
      </c>
      <c r="D343" s="130">
        <v>520</v>
      </c>
      <c r="E343" s="126" t="s">
        <v>34</v>
      </c>
      <c r="F343" s="131" t="s">
        <v>316</v>
      </c>
      <c r="G343" s="118" t="s">
        <v>296</v>
      </c>
    </row>
    <row r="344" spans="1:7" x14ac:dyDescent="0.25">
      <c r="A344" s="126"/>
      <c r="B344" s="127"/>
      <c r="C344" s="155"/>
      <c r="D344" s="130"/>
      <c r="E344" s="126"/>
      <c r="F344" s="132"/>
      <c r="G344" s="119"/>
    </row>
    <row r="345" spans="1:7" x14ac:dyDescent="0.25">
      <c r="A345" s="210" t="s">
        <v>27</v>
      </c>
      <c r="B345" s="146" t="s">
        <v>90</v>
      </c>
      <c r="C345" s="87" t="s">
        <v>426</v>
      </c>
      <c r="D345" s="93">
        <v>450</v>
      </c>
      <c r="E345" s="37" t="s">
        <v>7</v>
      </c>
      <c r="F345" s="131" t="s">
        <v>316</v>
      </c>
      <c r="G345" s="281" t="s">
        <v>296</v>
      </c>
    </row>
    <row r="346" spans="1:7" x14ac:dyDescent="0.25">
      <c r="A346" s="211"/>
      <c r="B346" s="221"/>
      <c r="C346" s="16" t="s">
        <v>427</v>
      </c>
      <c r="D346" s="93">
        <v>200</v>
      </c>
      <c r="E346" s="37" t="s">
        <v>7</v>
      </c>
      <c r="F346" s="213"/>
      <c r="G346" s="186"/>
    </row>
    <row r="347" spans="1:7" x14ac:dyDescent="0.25">
      <c r="A347" s="212"/>
      <c r="B347" s="147"/>
      <c r="C347" s="16" t="s">
        <v>428</v>
      </c>
      <c r="D347" s="93">
        <v>400</v>
      </c>
      <c r="E347" s="37" t="s">
        <v>7</v>
      </c>
      <c r="F347" s="132"/>
      <c r="G347" s="119"/>
    </row>
    <row r="348" spans="1:7" x14ac:dyDescent="0.25">
      <c r="A348" s="126" t="s">
        <v>28</v>
      </c>
      <c r="B348" s="127" t="s">
        <v>118</v>
      </c>
      <c r="C348" s="128" t="s">
        <v>429</v>
      </c>
      <c r="D348" s="130">
        <v>150</v>
      </c>
      <c r="E348" s="126" t="s">
        <v>34</v>
      </c>
      <c r="F348" s="131" t="s">
        <v>316</v>
      </c>
      <c r="G348" s="118" t="s">
        <v>296</v>
      </c>
    </row>
    <row r="349" spans="1:7" x14ac:dyDescent="0.25">
      <c r="A349" s="126"/>
      <c r="B349" s="127"/>
      <c r="C349" s="129"/>
      <c r="D349" s="130"/>
      <c r="E349" s="126"/>
      <c r="F349" s="132"/>
      <c r="G349" s="119"/>
    </row>
    <row r="350" spans="1:7" x14ac:dyDescent="0.25">
      <c r="A350" s="126" t="s">
        <v>40</v>
      </c>
      <c r="B350" s="127" t="s">
        <v>59</v>
      </c>
      <c r="C350" s="128" t="s">
        <v>417</v>
      </c>
      <c r="D350" s="130">
        <v>300</v>
      </c>
      <c r="E350" s="126" t="s">
        <v>7</v>
      </c>
      <c r="F350" s="131" t="s">
        <v>316</v>
      </c>
      <c r="G350" s="118" t="s">
        <v>296</v>
      </c>
    </row>
    <row r="351" spans="1:7" x14ac:dyDescent="0.25">
      <c r="A351" s="126"/>
      <c r="B351" s="127"/>
      <c r="C351" s="129"/>
      <c r="D351" s="130"/>
      <c r="E351" s="126"/>
      <c r="F351" s="132"/>
      <c r="G351" s="119"/>
    </row>
    <row r="352" spans="1:7" x14ac:dyDescent="0.25">
      <c r="A352" s="126" t="s">
        <v>42</v>
      </c>
      <c r="B352" s="127" t="s">
        <v>119</v>
      </c>
      <c r="C352" s="128" t="s">
        <v>430</v>
      </c>
      <c r="D352" s="130">
        <v>900</v>
      </c>
      <c r="E352" s="126" t="s">
        <v>7</v>
      </c>
      <c r="F352" s="131" t="s">
        <v>316</v>
      </c>
      <c r="G352" s="118" t="s">
        <v>296</v>
      </c>
    </row>
    <row r="353" spans="1:7" x14ac:dyDescent="0.25">
      <c r="A353" s="126"/>
      <c r="B353" s="127"/>
      <c r="C353" s="129"/>
      <c r="D353" s="130"/>
      <c r="E353" s="126"/>
      <c r="F353" s="132"/>
      <c r="G353" s="119"/>
    </row>
    <row r="354" spans="1:7" x14ac:dyDescent="0.25">
      <c r="A354" s="126" t="s">
        <v>44</v>
      </c>
      <c r="B354" s="127" t="s">
        <v>82</v>
      </c>
      <c r="C354" s="16" t="s">
        <v>421</v>
      </c>
      <c r="D354" s="93">
        <v>950</v>
      </c>
      <c r="E354" s="37" t="s">
        <v>7</v>
      </c>
      <c r="F354" s="131" t="s">
        <v>316</v>
      </c>
      <c r="G354" s="118" t="s">
        <v>296</v>
      </c>
    </row>
    <row r="355" spans="1:7" x14ac:dyDescent="0.25">
      <c r="A355" s="126"/>
      <c r="B355" s="127"/>
      <c r="C355" s="16" t="s">
        <v>422</v>
      </c>
      <c r="D355" s="93">
        <v>300</v>
      </c>
      <c r="E355" s="37" t="s">
        <v>7</v>
      </c>
      <c r="F355" s="132"/>
      <c r="G355" s="119"/>
    </row>
    <row r="356" spans="1:7" x14ac:dyDescent="0.25">
      <c r="A356" s="126" t="s">
        <v>46</v>
      </c>
      <c r="B356" s="127" t="s">
        <v>47</v>
      </c>
      <c r="C356" s="128" t="s">
        <v>431</v>
      </c>
      <c r="D356" s="130">
        <v>800</v>
      </c>
      <c r="E356" s="126" t="s">
        <v>7</v>
      </c>
      <c r="F356" s="131" t="s">
        <v>316</v>
      </c>
      <c r="G356" s="118" t="s">
        <v>296</v>
      </c>
    </row>
    <row r="357" spans="1:7" x14ac:dyDescent="0.25">
      <c r="A357" s="126"/>
      <c r="B357" s="127"/>
      <c r="C357" s="129"/>
      <c r="D357" s="130"/>
      <c r="E357" s="126"/>
      <c r="F357" s="132"/>
      <c r="G357" s="119"/>
    </row>
    <row r="358" spans="1:7" x14ac:dyDescent="0.25">
      <c r="A358" s="126" t="s">
        <v>48</v>
      </c>
      <c r="B358" s="127" t="s">
        <v>120</v>
      </c>
      <c r="C358" s="128" t="s">
        <v>432</v>
      </c>
      <c r="D358" s="130">
        <v>250</v>
      </c>
      <c r="E358" s="126" t="s">
        <v>7</v>
      </c>
      <c r="F358" s="131" t="s">
        <v>316</v>
      </c>
      <c r="G358" s="118" t="s">
        <v>296</v>
      </c>
    </row>
    <row r="359" spans="1:7" x14ac:dyDescent="0.25">
      <c r="A359" s="126"/>
      <c r="B359" s="127"/>
      <c r="C359" s="129"/>
      <c r="D359" s="130"/>
      <c r="E359" s="126"/>
      <c r="F359" s="132"/>
      <c r="G359" s="119"/>
    </row>
    <row r="360" spans="1:7" x14ac:dyDescent="0.25">
      <c r="A360" s="126" t="s">
        <v>50</v>
      </c>
      <c r="B360" s="127" t="s">
        <v>121</v>
      </c>
      <c r="C360" s="128" t="s">
        <v>433</v>
      </c>
      <c r="D360" s="130">
        <v>200</v>
      </c>
      <c r="E360" s="126" t="s">
        <v>7</v>
      </c>
      <c r="F360" s="131" t="s">
        <v>316</v>
      </c>
      <c r="G360" s="118" t="s">
        <v>296</v>
      </c>
    </row>
    <row r="361" spans="1:7" x14ac:dyDescent="0.25">
      <c r="A361" s="126"/>
      <c r="B361" s="127"/>
      <c r="C361" s="129"/>
      <c r="D361" s="130"/>
      <c r="E361" s="126"/>
      <c r="F361" s="132"/>
      <c r="G361" s="119"/>
    </row>
    <row r="362" spans="1:7" x14ac:dyDescent="0.25">
      <c r="A362" s="126" t="s">
        <v>78</v>
      </c>
      <c r="B362" s="127" t="s">
        <v>122</v>
      </c>
      <c r="C362" s="128" t="s">
        <v>419</v>
      </c>
      <c r="D362" s="130">
        <v>350</v>
      </c>
      <c r="E362" s="126" t="s">
        <v>7</v>
      </c>
      <c r="F362" s="131" t="s">
        <v>316</v>
      </c>
      <c r="G362" s="118" t="s">
        <v>296</v>
      </c>
    </row>
    <row r="363" spans="1:7" x14ac:dyDescent="0.25">
      <c r="A363" s="126"/>
      <c r="B363" s="127"/>
      <c r="C363" s="129"/>
      <c r="D363" s="130"/>
      <c r="E363" s="126"/>
      <c r="F363" s="132"/>
      <c r="G363" s="119"/>
    </row>
    <row r="364" spans="1:7" x14ac:dyDescent="0.25">
      <c r="A364" s="126" t="s">
        <v>79</v>
      </c>
      <c r="B364" s="127" t="s">
        <v>75</v>
      </c>
      <c r="C364" s="128" t="s">
        <v>434</v>
      </c>
      <c r="D364" s="130">
        <v>300</v>
      </c>
      <c r="E364" s="126" t="s">
        <v>7</v>
      </c>
      <c r="F364" s="131" t="s">
        <v>316</v>
      </c>
      <c r="G364" s="118" t="s">
        <v>296</v>
      </c>
    </row>
    <row r="365" spans="1:7" x14ac:dyDescent="0.25">
      <c r="A365" s="126"/>
      <c r="B365" s="127"/>
      <c r="C365" s="129"/>
      <c r="D365" s="130"/>
      <c r="E365" s="126"/>
      <c r="F365" s="132"/>
      <c r="G365" s="119"/>
    </row>
    <row r="366" spans="1:7" x14ac:dyDescent="0.25">
      <c r="A366" s="126">
        <v>19</v>
      </c>
      <c r="B366" s="127" t="s">
        <v>931</v>
      </c>
      <c r="C366" s="128" t="s">
        <v>912</v>
      </c>
      <c r="D366" s="130">
        <v>429</v>
      </c>
      <c r="E366" s="126" t="s">
        <v>7</v>
      </c>
      <c r="F366" s="131" t="s">
        <v>316</v>
      </c>
      <c r="G366" s="118" t="s">
        <v>296</v>
      </c>
    </row>
    <row r="367" spans="1:7" x14ac:dyDescent="0.25">
      <c r="A367" s="126"/>
      <c r="B367" s="127"/>
      <c r="C367" s="129"/>
      <c r="D367" s="130"/>
      <c r="E367" s="126"/>
      <c r="F367" s="132"/>
      <c r="G367" s="119"/>
    </row>
    <row r="368" spans="1:7" x14ac:dyDescent="0.25">
      <c r="A368" s="188">
        <v>20</v>
      </c>
      <c r="B368" s="187" t="s">
        <v>123</v>
      </c>
      <c r="C368" s="154" t="s">
        <v>416</v>
      </c>
      <c r="D368" s="120">
        <v>11614</v>
      </c>
      <c r="E368" s="188" t="s">
        <v>7</v>
      </c>
      <c r="F368" s="131" t="s">
        <v>387</v>
      </c>
      <c r="G368" s="275" t="s">
        <v>813</v>
      </c>
    </row>
    <row r="369" spans="1:7" x14ac:dyDescent="0.25">
      <c r="A369" s="188"/>
      <c r="B369" s="187"/>
      <c r="C369" s="155"/>
      <c r="D369" s="120"/>
      <c r="E369" s="188"/>
      <c r="F369" s="132"/>
      <c r="G369" s="276"/>
    </row>
    <row r="370" spans="1:7" x14ac:dyDescent="0.25">
      <c r="A370" s="156" t="s">
        <v>29</v>
      </c>
      <c r="B370" s="157"/>
      <c r="C370" s="158"/>
      <c r="D370" s="98">
        <f>SUM(D343,D348,D335,D336,D337,D338)</f>
        <v>2720</v>
      </c>
      <c r="E370" s="2" t="s">
        <v>34</v>
      </c>
      <c r="F370" s="277" t="s">
        <v>296</v>
      </c>
      <c r="G370" s="278"/>
    </row>
    <row r="371" spans="1:7" x14ac:dyDescent="0.25">
      <c r="A371" s="159"/>
      <c r="B371" s="160"/>
      <c r="C371" s="161"/>
      <c r="D371" s="98">
        <f>SUM(D327,D329,D331,D333,D339,D341,D345,D350,D352,D354,D356,D358,D360,D362,D364,D368,D355,D347,D346)+D366</f>
        <v>21273</v>
      </c>
      <c r="E371" s="2" t="s">
        <v>7</v>
      </c>
      <c r="F371" s="279"/>
      <c r="G371" s="280"/>
    </row>
    <row r="372" spans="1:7" ht="15" customHeight="1" x14ac:dyDescent="0.25">
      <c r="A372" s="123" t="s">
        <v>124</v>
      </c>
      <c r="B372" s="124"/>
      <c r="C372" s="124"/>
      <c r="D372" s="124"/>
      <c r="E372" s="124"/>
      <c r="F372" s="124"/>
      <c r="G372" s="125"/>
    </row>
    <row r="373" spans="1:7" x14ac:dyDescent="0.25">
      <c r="A373" s="126">
        <v>1</v>
      </c>
      <c r="B373" s="127" t="s">
        <v>58</v>
      </c>
      <c r="C373" s="128" t="s">
        <v>435</v>
      </c>
      <c r="D373" s="130">
        <v>1100</v>
      </c>
      <c r="E373" s="126" t="s">
        <v>7</v>
      </c>
      <c r="F373" s="131" t="s">
        <v>316</v>
      </c>
      <c r="G373" s="118" t="s">
        <v>296</v>
      </c>
    </row>
    <row r="374" spans="1:7" x14ac:dyDescent="0.25">
      <c r="A374" s="126"/>
      <c r="B374" s="127"/>
      <c r="C374" s="129"/>
      <c r="D374" s="130"/>
      <c r="E374" s="126"/>
      <c r="F374" s="132"/>
      <c r="G374" s="119"/>
    </row>
    <row r="375" spans="1:7" ht="15" customHeight="1" x14ac:dyDescent="0.25">
      <c r="A375" s="126">
        <v>2</v>
      </c>
      <c r="B375" s="127" t="s">
        <v>6</v>
      </c>
      <c r="C375" s="128" t="s">
        <v>436</v>
      </c>
      <c r="D375" s="130">
        <v>1100</v>
      </c>
      <c r="E375" s="126" t="s">
        <v>1</v>
      </c>
      <c r="F375" s="131" t="s">
        <v>316</v>
      </c>
      <c r="G375" s="118" t="s">
        <v>296</v>
      </c>
    </row>
    <row r="376" spans="1:7" x14ac:dyDescent="0.25">
      <c r="A376" s="126"/>
      <c r="B376" s="127"/>
      <c r="C376" s="129"/>
      <c r="D376" s="130"/>
      <c r="E376" s="126"/>
      <c r="F376" s="132"/>
      <c r="G376" s="119"/>
    </row>
    <row r="377" spans="1:7" ht="15" customHeight="1" x14ac:dyDescent="0.25">
      <c r="A377" s="126">
        <v>3</v>
      </c>
      <c r="B377" s="127" t="s">
        <v>125</v>
      </c>
      <c r="C377" s="128" t="s">
        <v>437</v>
      </c>
      <c r="D377" s="130">
        <v>500</v>
      </c>
      <c r="E377" s="126" t="s">
        <v>1</v>
      </c>
      <c r="F377" s="131" t="s">
        <v>316</v>
      </c>
      <c r="G377" s="118" t="s">
        <v>296</v>
      </c>
    </row>
    <row r="378" spans="1:7" x14ac:dyDescent="0.25">
      <c r="A378" s="126"/>
      <c r="B378" s="127"/>
      <c r="C378" s="129"/>
      <c r="D378" s="130"/>
      <c r="E378" s="126"/>
      <c r="F378" s="132"/>
      <c r="G378" s="119"/>
    </row>
    <row r="379" spans="1:7" ht="15" customHeight="1" x14ac:dyDescent="0.25">
      <c r="A379" s="126">
        <v>4</v>
      </c>
      <c r="B379" s="127" t="s">
        <v>126</v>
      </c>
      <c r="C379" s="128" t="s">
        <v>438</v>
      </c>
      <c r="D379" s="189">
        <v>3900</v>
      </c>
      <c r="E379" s="210" t="s">
        <v>34</v>
      </c>
      <c r="F379" s="131" t="s">
        <v>387</v>
      </c>
      <c r="G379" s="56" t="s">
        <v>814</v>
      </c>
    </row>
    <row r="380" spans="1:7" ht="13.5" customHeight="1" x14ac:dyDescent="0.25">
      <c r="A380" s="126"/>
      <c r="B380" s="127"/>
      <c r="C380" s="222"/>
      <c r="D380" s="190"/>
      <c r="E380" s="212"/>
      <c r="F380" s="213"/>
      <c r="G380" s="56" t="s">
        <v>815</v>
      </c>
    </row>
    <row r="381" spans="1:7" ht="14.25" customHeight="1" x14ac:dyDescent="0.25">
      <c r="A381" s="126"/>
      <c r="B381" s="127"/>
      <c r="C381" s="222"/>
      <c r="D381" s="189">
        <v>1477</v>
      </c>
      <c r="E381" s="210" t="s">
        <v>1</v>
      </c>
      <c r="F381" s="213"/>
      <c r="G381" s="56" t="s">
        <v>816</v>
      </c>
    </row>
    <row r="382" spans="1:7" x14ac:dyDescent="0.25">
      <c r="A382" s="126"/>
      <c r="B382" s="127"/>
      <c r="C382" s="129"/>
      <c r="D382" s="190"/>
      <c r="E382" s="212"/>
      <c r="F382" s="132"/>
      <c r="G382" s="56" t="s">
        <v>817</v>
      </c>
    </row>
    <row r="383" spans="1:7" x14ac:dyDescent="0.25">
      <c r="A383" s="156" t="s">
        <v>29</v>
      </c>
      <c r="B383" s="157"/>
      <c r="C383" s="158"/>
      <c r="D383" s="98">
        <f>SUM(D379)</f>
        <v>3900</v>
      </c>
      <c r="E383" s="2" t="s">
        <v>34</v>
      </c>
      <c r="F383" s="131" t="s">
        <v>296</v>
      </c>
      <c r="G383" s="144"/>
    </row>
    <row r="384" spans="1:7" x14ac:dyDescent="0.25">
      <c r="A384" s="215"/>
      <c r="B384" s="216"/>
      <c r="C384" s="217"/>
      <c r="D384" s="98">
        <f>SUM(D373)</f>
        <v>1100</v>
      </c>
      <c r="E384" s="2" t="s">
        <v>7</v>
      </c>
      <c r="F384" s="213"/>
      <c r="G384" s="214"/>
    </row>
    <row r="385" spans="1:7" x14ac:dyDescent="0.25">
      <c r="A385" s="159"/>
      <c r="B385" s="160"/>
      <c r="C385" s="161"/>
      <c r="D385" s="98">
        <f>SUM(D381,D377,D375)</f>
        <v>3077</v>
      </c>
      <c r="E385" s="2" t="s">
        <v>1</v>
      </c>
      <c r="F385" s="132"/>
      <c r="G385" s="145"/>
    </row>
    <row r="386" spans="1:7" ht="15" customHeight="1" x14ac:dyDescent="0.25">
      <c r="A386" s="123" t="s">
        <v>127</v>
      </c>
      <c r="B386" s="124"/>
      <c r="C386" s="124"/>
      <c r="D386" s="124"/>
      <c r="E386" s="124"/>
      <c r="F386" s="124"/>
      <c r="G386" s="125"/>
    </row>
    <row r="387" spans="1:7" x14ac:dyDescent="0.25">
      <c r="A387" s="126">
        <v>1</v>
      </c>
      <c r="B387" s="127" t="s">
        <v>77</v>
      </c>
      <c r="C387" s="128" t="s">
        <v>439</v>
      </c>
      <c r="D387" s="130">
        <v>1420</v>
      </c>
      <c r="E387" s="126" t="s">
        <v>1</v>
      </c>
      <c r="F387" s="131" t="s">
        <v>316</v>
      </c>
      <c r="G387" s="118" t="s">
        <v>296</v>
      </c>
    </row>
    <row r="388" spans="1:7" x14ac:dyDescent="0.25">
      <c r="A388" s="126"/>
      <c r="B388" s="127"/>
      <c r="C388" s="129"/>
      <c r="D388" s="130"/>
      <c r="E388" s="126"/>
      <c r="F388" s="132"/>
      <c r="G388" s="119"/>
    </row>
    <row r="389" spans="1:7" x14ac:dyDescent="0.25">
      <c r="A389" s="210">
        <v>2</v>
      </c>
      <c r="B389" s="146" t="s">
        <v>818</v>
      </c>
      <c r="C389" s="154"/>
      <c r="D389" s="189">
        <v>3749</v>
      </c>
      <c r="E389" s="210" t="s">
        <v>1</v>
      </c>
      <c r="F389" s="210" t="s">
        <v>387</v>
      </c>
      <c r="G389" s="57" t="s">
        <v>819</v>
      </c>
    </row>
    <row r="390" spans="1:7" x14ac:dyDescent="0.25">
      <c r="A390" s="211"/>
      <c r="B390" s="221"/>
      <c r="C390" s="227"/>
      <c r="D390" s="223"/>
      <c r="E390" s="211"/>
      <c r="F390" s="211"/>
      <c r="G390" s="57" t="s">
        <v>820</v>
      </c>
    </row>
    <row r="391" spans="1:7" x14ac:dyDescent="0.25">
      <c r="A391" s="212"/>
      <c r="B391" s="147"/>
      <c r="C391" s="155"/>
      <c r="D391" s="190"/>
      <c r="E391" s="212"/>
      <c r="F391" s="212"/>
      <c r="G391" s="57" t="s">
        <v>821</v>
      </c>
    </row>
    <row r="392" spans="1:7" x14ac:dyDescent="0.25">
      <c r="A392" s="194" t="s">
        <v>29</v>
      </c>
      <c r="B392" s="195"/>
      <c r="C392" s="196"/>
      <c r="D392" s="98">
        <f>SUM(D387,D389)</f>
        <v>5169</v>
      </c>
      <c r="E392" s="2" t="s">
        <v>1</v>
      </c>
      <c r="F392" s="121" t="s">
        <v>296</v>
      </c>
      <c r="G392" s="122"/>
    </row>
    <row r="393" spans="1:7" ht="15" customHeight="1" x14ac:dyDescent="0.25">
      <c r="A393" s="123" t="s">
        <v>128</v>
      </c>
      <c r="B393" s="124"/>
      <c r="C393" s="124"/>
      <c r="D393" s="124"/>
      <c r="E393" s="124"/>
      <c r="F393" s="124"/>
      <c r="G393" s="125"/>
    </row>
    <row r="394" spans="1:7" ht="15" customHeight="1" x14ac:dyDescent="0.25">
      <c r="A394" s="113"/>
      <c r="B394" s="81"/>
      <c r="C394" s="85"/>
      <c r="D394" s="94"/>
      <c r="E394" s="81"/>
      <c r="F394" s="85"/>
      <c r="G394" s="86"/>
    </row>
    <row r="395" spans="1:7" x14ac:dyDescent="0.25">
      <c r="A395" s="126">
        <v>1</v>
      </c>
      <c r="B395" s="127" t="s">
        <v>92</v>
      </c>
      <c r="C395" s="128" t="s">
        <v>440</v>
      </c>
      <c r="D395" s="130">
        <v>1560</v>
      </c>
      <c r="E395" s="126" t="s">
        <v>1</v>
      </c>
      <c r="F395" s="131" t="s">
        <v>316</v>
      </c>
      <c r="G395" s="118" t="s">
        <v>296</v>
      </c>
    </row>
    <row r="396" spans="1:7" x14ac:dyDescent="0.25">
      <c r="A396" s="126"/>
      <c r="B396" s="127"/>
      <c r="C396" s="129"/>
      <c r="D396" s="130"/>
      <c r="E396" s="126"/>
      <c r="F396" s="132"/>
      <c r="G396" s="119"/>
    </row>
    <row r="397" spans="1:7" ht="15" customHeight="1" x14ac:dyDescent="0.25">
      <c r="A397" s="126">
        <v>2</v>
      </c>
      <c r="B397" s="127" t="s">
        <v>129</v>
      </c>
      <c r="C397" s="128" t="s">
        <v>441</v>
      </c>
      <c r="D397" s="130">
        <v>270</v>
      </c>
      <c r="E397" s="126" t="s">
        <v>1</v>
      </c>
      <c r="F397" s="131" t="s">
        <v>316</v>
      </c>
      <c r="G397" s="118" t="s">
        <v>296</v>
      </c>
    </row>
    <row r="398" spans="1:7" x14ac:dyDescent="0.25">
      <c r="A398" s="126"/>
      <c r="B398" s="127"/>
      <c r="C398" s="129"/>
      <c r="D398" s="130"/>
      <c r="E398" s="126"/>
      <c r="F398" s="132"/>
      <c r="G398" s="119"/>
    </row>
    <row r="399" spans="1:7" ht="15" customHeight="1" x14ac:dyDescent="0.25">
      <c r="A399" s="126">
        <v>3</v>
      </c>
      <c r="B399" s="127" t="s">
        <v>60</v>
      </c>
      <c r="C399" s="128" t="s">
        <v>442</v>
      </c>
      <c r="D399" s="130">
        <v>1400</v>
      </c>
      <c r="E399" s="126" t="s">
        <v>1</v>
      </c>
      <c r="F399" s="131" t="s">
        <v>316</v>
      </c>
      <c r="G399" s="118" t="s">
        <v>296</v>
      </c>
    </row>
    <row r="400" spans="1:7" ht="23.25" customHeight="1" x14ac:dyDescent="0.25">
      <c r="A400" s="126"/>
      <c r="B400" s="127"/>
      <c r="C400" s="129"/>
      <c r="D400" s="130"/>
      <c r="E400" s="126"/>
      <c r="F400" s="132"/>
      <c r="G400" s="119"/>
    </row>
    <row r="401" spans="1:7" ht="24.75" customHeight="1" x14ac:dyDescent="0.25">
      <c r="A401" s="194" t="s">
        <v>29</v>
      </c>
      <c r="B401" s="195"/>
      <c r="C401" s="196"/>
      <c r="D401" s="98">
        <f>SUM(D395,D397,D399)</f>
        <v>3230</v>
      </c>
      <c r="E401" s="2" t="s">
        <v>1</v>
      </c>
      <c r="F401" s="121" t="s">
        <v>296</v>
      </c>
      <c r="G401" s="122"/>
    </row>
    <row r="402" spans="1:7" ht="18" customHeight="1" x14ac:dyDescent="0.25">
      <c r="A402" s="201" t="s">
        <v>268</v>
      </c>
      <c r="B402" s="202"/>
      <c r="C402" s="203"/>
      <c r="D402" s="4">
        <f>SUM(D383,D370)</f>
        <v>6620</v>
      </c>
      <c r="E402" s="51" t="s">
        <v>34</v>
      </c>
      <c r="F402" s="133">
        <f>SUM(D402,D403,D404)</f>
        <v>40469</v>
      </c>
      <c r="G402" s="134"/>
    </row>
    <row r="403" spans="1:7" ht="22.5" customHeight="1" x14ac:dyDescent="0.25">
      <c r="A403" s="204"/>
      <c r="B403" s="205"/>
      <c r="C403" s="206"/>
      <c r="D403" s="4">
        <f>SUM(D384,D371)</f>
        <v>22373</v>
      </c>
      <c r="E403" s="51" t="s">
        <v>7</v>
      </c>
      <c r="F403" s="135"/>
      <c r="G403" s="136"/>
    </row>
    <row r="404" spans="1:7" ht="15" customHeight="1" x14ac:dyDescent="0.25">
      <c r="A404" s="207"/>
      <c r="B404" s="208"/>
      <c r="C404" s="209"/>
      <c r="D404" s="4">
        <f>SUM(D401,D385,D392)</f>
        <v>11476</v>
      </c>
      <c r="E404" s="51" t="s">
        <v>1</v>
      </c>
      <c r="F404" s="137"/>
      <c r="G404" s="138"/>
    </row>
    <row r="405" spans="1:7" ht="21" customHeight="1" x14ac:dyDescent="0.25">
      <c r="A405" s="151" t="s">
        <v>271</v>
      </c>
      <c r="B405" s="152"/>
      <c r="C405" s="152"/>
      <c r="D405" s="152"/>
      <c r="E405" s="152"/>
      <c r="F405" s="152"/>
      <c r="G405" s="153"/>
    </row>
    <row r="406" spans="1:7" ht="24" customHeight="1" x14ac:dyDescent="0.25">
      <c r="A406" s="123" t="s">
        <v>130</v>
      </c>
      <c r="B406" s="124"/>
      <c r="C406" s="124"/>
      <c r="D406" s="124"/>
      <c r="E406" s="124"/>
      <c r="F406" s="124"/>
      <c r="G406" s="125"/>
    </row>
    <row r="407" spans="1:7" ht="22.5" customHeight="1" x14ac:dyDescent="0.25">
      <c r="A407" s="188">
        <v>1</v>
      </c>
      <c r="B407" s="187" t="s">
        <v>75</v>
      </c>
      <c r="C407" s="154" t="s">
        <v>442</v>
      </c>
      <c r="D407" s="96">
        <v>300</v>
      </c>
      <c r="E407" s="27" t="s">
        <v>34</v>
      </c>
      <c r="F407" s="131" t="s">
        <v>316</v>
      </c>
      <c r="G407" s="118" t="s">
        <v>296</v>
      </c>
    </row>
    <row r="408" spans="1:7" x14ac:dyDescent="0.25">
      <c r="A408" s="188"/>
      <c r="B408" s="187"/>
      <c r="C408" s="155"/>
      <c r="D408" s="96">
        <v>300</v>
      </c>
      <c r="E408" s="27" t="s">
        <v>7</v>
      </c>
      <c r="F408" s="132"/>
      <c r="G408" s="119"/>
    </row>
    <row r="409" spans="1:7" ht="15" customHeight="1" x14ac:dyDescent="0.25">
      <c r="A409" s="126">
        <v>2</v>
      </c>
      <c r="B409" s="127" t="s">
        <v>131</v>
      </c>
      <c r="C409" s="154" t="s">
        <v>447</v>
      </c>
      <c r="D409" s="130">
        <v>3000</v>
      </c>
      <c r="E409" s="126" t="s">
        <v>7</v>
      </c>
      <c r="F409" s="131" t="s">
        <v>316</v>
      </c>
      <c r="G409" s="118" t="s">
        <v>296</v>
      </c>
    </row>
    <row r="410" spans="1:7" x14ac:dyDescent="0.25">
      <c r="A410" s="126"/>
      <c r="B410" s="127"/>
      <c r="C410" s="155"/>
      <c r="D410" s="130"/>
      <c r="E410" s="126"/>
      <c r="F410" s="132"/>
      <c r="G410" s="119"/>
    </row>
    <row r="411" spans="1:7" ht="15" customHeight="1" x14ac:dyDescent="0.25">
      <c r="A411" s="126">
        <v>3</v>
      </c>
      <c r="B411" s="127" t="s">
        <v>132</v>
      </c>
      <c r="C411" s="154" t="s">
        <v>449</v>
      </c>
      <c r="D411" s="130">
        <v>1500</v>
      </c>
      <c r="E411" s="126" t="s">
        <v>7</v>
      </c>
      <c r="F411" s="131" t="s">
        <v>316</v>
      </c>
      <c r="G411" s="118" t="s">
        <v>296</v>
      </c>
    </row>
    <row r="412" spans="1:7" x14ac:dyDescent="0.25">
      <c r="A412" s="126"/>
      <c r="B412" s="127"/>
      <c r="C412" s="155"/>
      <c r="D412" s="130"/>
      <c r="E412" s="126"/>
      <c r="F412" s="132"/>
      <c r="G412" s="119"/>
    </row>
    <row r="413" spans="1:7" ht="15" customHeight="1" x14ac:dyDescent="0.25">
      <c r="A413" s="126">
        <v>4</v>
      </c>
      <c r="B413" s="127" t="s">
        <v>54</v>
      </c>
      <c r="C413" s="154" t="s">
        <v>451</v>
      </c>
      <c r="D413" s="130">
        <v>1000</v>
      </c>
      <c r="E413" s="126" t="s">
        <v>7</v>
      </c>
      <c r="F413" s="131" t="s">
        <v>316</v>
      </c>
      <c r="G413" s="118" t="s">
        <v>296</v>
      </c>
    </row>
    <row r="414" spans="1:7" x14ac:dyDescent="0.25">
      <c r="A414" s="126"/>
      <c r="B414" s="127"/>
      <c r="C414" s="155"/>
      <c r="D414" s="130"/>
      <c r="E414" s="126"/>
      <c r="F414" s="132"/>
      <c r="G414" s="119"/>
    </row>
    <row r="415" spans="1:7" ht="15" customHeight="1" x14ac:dyDescent="0.25">
      <c r="A415" s="126">
        <v>5</v>
      </c>
      <c r="B415" s="127" t="s">
        <v>35</v>
      </c>
      <c r="C415" s="154" t="s">
        <v>452</v>
      </c>
      <c r="D415" s="130">
        <v>750</v>
      </c>
      <c r="E415" s="126" t="s">
        <v>7</v>
      </c>
      <c r="F415" s="131" t="s">
        <v>316</v>
      </c>
      <c r="G415" s="118" t="s">
        <v>296</v>
      </c>
    </row>
    <row r="416" spans="1:7" x14ac:dyDescent="0.25">
      <c r="A416" s="126"/>
      <c r="B416" s="127"/>
      <c r="C416" s="155"/>
      <c r="D416" s="130"/>
      <c r="E416" s="126"/>
      <c r="F416" s="132"/>
      <c r="G416" s="119"/>
    </row>
    <row r="417" spans="1:7" ht="15" customHeight="1" x14ac:dyDescent="0.25">
      <c r="A417" s="188">
        <v>6</v>
      </c>
      <c r="B417" s="187" t="s">
        <v>49</v>
      </c>
      <c r="C417" s="154" t="s">
        <v>778</v>
      </c>
      <c r="D417" s="96">
        <v>600</v>
      </c>
      <c r="E417" s="36" t="s">
        <v>34</v>
      </c>
      <c r="F417" s="131" t="s">
        <v>316</v>
      </c>
      <c r="G417" s="118" t="s">
        <v>296</v>
      </c>
    </row>
    <row r="418" spans="1:7" x14ac:dyDescent="0.25">
      <c r="A418" s="188"/>
      <c r="B418" s="187"/>
      <c r="C418" s="155"/>
      <c r="D418" s="96">
        <v>400</v>
      </c>
      <c r="E418" s="36" t="s">
        <v>7</v>
      </c>
      <c r="F418" s="132"/>
      <c r="G418" s="119"/>
    </row>
    <row r="419" spans="1:7" ht="15" customHeight="1" x14ac:dyDescent="0.25">
      <c r="A419" s="126">
        <v>7</v>
      </c>
      <c r="B419" s="127" t="s">
        <v>0</v>
      </c>
      <c r="C419" s="16" t="s">
        <v>453</v>
      </c>
      <c r="D419" s="93">
        <v>300</v>
      </c>
      <c r="E419" s="1" t="s">
        <v>34</v>
      </c>
      <c r="F419" s="131" t="s">
        <v>316</v>
      </c>
      <c r="G419" s="118" t="s">
        <v>296</v>
      </c>
    </row>
    <row r="420" spans="1:7" x14ac:dyDescent="0.25">
      <c r="A420" s="126"/>
      <c r="B420" s="127"/>
      <c r="C420" s="16" t="s">
        <v>454</v>
      </c>
      <c r="D420" s="93">
        <v>300</v>
      </c>
      <c r="E420" s="1" t="s">
        <v>7</v>
      </c>
      <c r="F420" s="132"/>
      <c r="G420" s="119"/>
    </row>
    <row r="421" spans="1:7" ht="15" customHeight="1" x14ac:dyDescent="0.25">
      <c r="A421" s="126">
        <v>8</v>
      </c>
      <c r="B421" s="127" t="s">
        <v>133</v>
      </c>
      <c r="C421" s="16" t="s">
        <v>455</v>
      </c>
      <c r="D421" s="93">
        <v>210</v>
      </c>
      <c r="E421" s="26" t="s">
        <v>7</v>
      </c>
      <c r="F421" s="131" t="s">
        <v>316</v>
      </c>
      <c r="G421" s="118" t="s">
        <v>296</v>
      </c>
    </row>
    <row r="422" spans="1:7" x14ac:dyDescent="0.25">
      <c r="A422" s="126"/>
      <c r="B422" s="127"/>
      <c r="C422" s="16" t="s">
        <v>456</v>
      </c>
      <c r="D422" s="93">
        <v>210</v>
      </c>
      <c r="E422" s="26" t="s">
        <v>7</v>
      </c>
      <c r="F422" s="132"/>
      <c r="G422" s="119"/>
    </row>
    <row r="423" spans="1:7" ht="15" customHeight="1" x14ac:dyDescent="0.25">
      <c r="A423" s="126">
        <v>9</v>
      </c>
      <c r="B423" s="127" t="s">
        <v>134</v>
      </c>
      <c r="C423" s="16" t="s">
        <v>457</v>
      </c>
      <c r="D423" s="93">
        <v>200</v>
      </c>
      <c r="E423" s="26" t="s">
        <v>1</v>
      </c>
      <c r="F423" s="131" t="s">
        <v>316</v>
      </c>
      <c r="G423" s="118" t="s">
        <v>296</v>
      </c>
    </row>
    <row r="424" spans="1:7" x14ac:dyDescent="0.25">
      <c r="A424" s="126"/>
      <c r="B424" s="127"/>
      <c r="C424" s="16" t="s">
        <v>458</v>
      </c>
      <c r="D424" s="93">
        <v>150</v>
      </c>
      <c r="E424" s="26" t="s">
        <v>1</v>
      </c>
      <c r="F424" s="132"/>
      <c r="G424" s="119"/>
    </row>
    <row r="425" spans="1:7" ht="15" customHeight="1" x14ac:dyDescent="0.25">
      <c r="A425" s="126">
        <v>10</v>
      </c>
      <c r="B425" s="127" t="s">
        <v>3</v>
      </c>
      <c r="C425" s="104">
        <v>2591</v>
      </c>
      <c r="D425" s="103">
        <v>700</v>
      </c>
      <c r="E425" s="102" t="s">
        <v>34</v>
      </c>
      <c r="F425" s="131" t="s">
        <v>316</v>
      </c>
      <c r="G425" s="118" t="s">
        <v>296</v>
      </c>
    </row>
    <row r="426" spans="1:7" x14ac:dyDescent="0.25">
      <c r="A426" s="126"/>
      <c r="B426" s="127"/>
      <c r="C426" s="104" t="s">
        <v>930</v>
      </c>
      <c r="D426" s="103">
        <v>300</v>
      </c>
      <c r="E426" s="102" t="s">
        <v>1</v>
      </c>
      <c r="F426" s="132"/>
      <c r="G426" s="119"/>
    </row>
    <row r="427" spans="1:7" ht="15" customHeight="1" x14ac:dyDescent="0.25">
      <c r="A427" s="126">
        <v>11</v>
      </c>
      <c r="B427" s="127" t="s">
        <v>135</v>
      </c>
      <c r="C427" s="128" t="s">
        <v>448</v>
      </c>
      <c r="D427" s="130">
        <v>800</v>
      </c>
      <c r="E427" s="126" t="s">
        <v>7</v>
      </c>
      <c r="F427" s="131" t="s">
        <v>316</v>
      </c>
      <c r="G427" s="118" t="s">
        <v>296</v>
      </c>
    </row>
    <row r="428" spans="1:7" x14ac:dyDescent="0.25">
      <c r="A428" s="126"/>
      <c r="B428" s="127"/>
      <c r="C428" s="129"/>
      <c r="D428" s="130"/>
      <c r="E428" s="126"/>
      <c r="F428" s="132"/>
      <c r="G428" s="119"/>
    </row>
    <row r="429" spans="1:7" x14ac:dyDescent="0.25">
      <c r="A429" s="126">
        <v>12</v>
      </c>
      <c r="B429" s="146" t="s">
        <v>47</v>
      </c>
      <c r="C429" s="128" t="s">
        <v>450</v>
      </c>
      <c r="D429" s="189">
        <v>700</v>
      </c>
      <c r="E429" s="126" t="s">
        <v>7</v>
      </c>
      <c r="F429" s="131" t="s">
        <v>316</v>
      </c>
      <c r="G429" s="118" t="s">
        <v>296</v>
      </c>
    </row>
    <row r="430" spans="1:7" x14ac:dyDescent="0.25">
      <c r="A430" s="126"/>
      <c r="B430" s="147"/>
      <c r="C430" s="129"/>
      <c r="D430" s="190"/>
      <c r="E430" s="126"/>
      <c r="F430" s="132"/>
      <c r="G430" s="119"/>
    </row>
    <row r="431" spans="1:7" x14ac:dyDescent="0.25">
      <c r="A431" s="126">
        <v>13</v>
      </c>
      <c r="B431" s="210" t="s">
        <v>921</v>
      </c>
      <c r="C431" s="128" t="s">
        <v>912</v>
      </c>
      <c r="D431" s="189">
        <v>1300</v>
      </c>
      <c r="E431" s="126" t="s">
        <v>7</v>
      </c>
      <c r="F431" s="131" t="s">
        <v>316</v>
      </c>
      <c r="G431" s="118" t="s">
        <v>296</v>
      </c>
    </row>
    <row r="432" spans="1:7" x14ac:dyDescent="0.25">
      <c r="A432" s="126"/>
      <c r="B432" s="212"/>
      <c r="C432" s="129"/>
      <c r="D432" s="190"/>
      <c r="E432" s="126"/>
      <c r="F432" s="132"/>
      <c r="G432" s="119"/>
    </row>
    <row r="433" spans="1:7" x14ac:dyDescent="0.25">
      <c r="A433" s="156" t="s">
        <v>29</v>
      </c>
      <c r="B433" s="157"/>
      <c r="C433" s="158"/>
      <c r="D433" s="98">
        <f>SUM(D425,D419,D417,D407)</f>
        <v>1900</v>
      </c>
      <c r="E433" s="2" t="s">
        <v>34</v>
      </c>
      <c r="F433" s="131" t="s">
        <v>296</v>
      </c>
      <c r="G433" s="144"/>
    </row>
    <row r="434" spans="1:7" x14ac:dyDescent="0.25">
      <c r="A434" s="215"/>
      <c r="B434" s="216"/>
      <c r="C434" s="217"/>
      <c r="D434" s="98">
        <f>SUM(D427,D421,D420,D418,D415,D413,D411,D409,D408,D429,D422,D431)</f>
        <v>10470</v>
      </c>
      <c r="E434" s="2" t="s">
        <v>7</v>
      </c>
      <c r="F434" s="213"/>
      <c r="G434" s="214"/>
    </row>
    <row r="435" spans="1:7" x14ac:dyDescent="0.25">
      <c r="A435" s="159"/>
      <c r="B435" s="160"/>
      <c r="C435" s="161"/>
      <c r="D435" s="98">
        <f>SUM(D423,D424)+D426</f>
        <v>650</v>
      </c>
      <c r="E435" s="2" t="s">
        <v>1</v>
      </c>
      <c r="F435" s="132"/>
      <c r="G435" s="145"/>
    </row>
    <row r="436" spans="1:7" ht="15" customHeight="1" x14ac:dyDescent="0.25">
      <c r="A436" s="123" t="s">
        <v>136</v>
      </c>
      <c r="B436" s="124"/>
      <c r="C436" s="124"/>
      <c r="D436" s="124"/>
      <c r="E436" s="124"/>
      <c r="F436" s="124"/>
      <c r="G436" s="125"/>
    </row>
    <row r="437" spans="1:7" x14ac:dyDescent="0.25">
      <c r="A437" s="126">
        <v>1</v>
      </c>
      <c r="B437" s="127" t="s">
        <v>132</v>
      </c>
      <c r="C437" s="128" t="s">
        <v>459</v>
      </c>
      <c r="D437" s="130">
        <v>500</v>
      </c>
      <c r="E437" s="126" t="s">
        <v>7</v>
      </c>
      <c r="F437" s="131" t="s">
        <v>316</v>
      </c>
      <c r="G437" s="118" t="s">
        <v>296</v>
      </c>
    </row>
    <row r="438" spans="1:7" x14ac:dyDescent="0.25">
      <c r="A438" s="126"/>
      <c r="B438" s="127"/>
      <c r="C438" s="129"/>
      <c r="D438" s="130"/>
      <c r="E438" s="126"/>
      <c r="F438" s="132"/>
      <c r="G438" s="119"/>
    </row>
    <row r="439" spans="1:7" ht="15" customHeight="1" x14ac:dyDescent="0.25">
      <c r="A439" s="126">
        <v>2</v>
      </c>
      <c r="B439" s="127" t="s">
        <v>131</v>
      </c>
      <c r="C439" s="128" t="s">
        <v>460</v>
      </c>
      <c r="D439" s="130">
        <v>750</v>
      </c>
      <c r="E439" s="126" t="s">
        <v>1</v>
      </c>
      <c r="F439" s="131" t="s">
        <v>316</v>
      </c>
      <c r="G439" s="118" t="s">
        <v>296</v>
      </c>
    </row>
    <row r="440" spans="1:7" x14ac:dyDescent="0.25">
      <c r="A440" s="126"/>
      <c r="B440" s="127"/>
      <c r="C440" s="129"/>
      <c r="D440" s="130"/>
      <c r="E440" s="126"/>
      <c r="F440" s="132"/>
      <c r="G440" s="119"/>
    </row>
    <row r="441" spans="1:7" ht="15" customHeight="1" x14ac:dyDescent="0.25">
      <c r="A441" s="126">
        <v>3</v>
      </c>
      <c r="B441" s="187" t="s">
        <v>137</v>
      </c>
      <c r="C441" s="128" t="s">
        <v>462</v>
      </c>
      <c r="D441" s="120">
        <v>750</v>
      </c>
      <c r="E441" s="188" t="s">
        <v>7</v>
      </c>
      <c r="F441" s="131" t="s">
        <v>316</v>
      </c>
      <c r="G441" s="118" t="s">
        <v>296</v>
      </c>
    </row>
    <row r="442" spans="1:7" x14ac:dyDescent="0.25">
      <c r="A442" s="126"/>
      <c r="B442" s="187"/>
      <c r="C442" s="129"/>
      <c r="D442" s="120"/>
      <c r="E442" s="188"/>
      <c r="F442" s="132"/>
      <c r="G442" s="119"/>
    </row>
    <row r="443" spans="1:7" ht="15" customHeight="1" x14ac:dyDescent="0.25">
      <c r="A443" s="126">
        <v>4</v>
      </c>
      <c r="B443" s="127" t="s">
        <v>92</v>
      </c>
      <c r="C443" s="128" t="s">
        <v>463</v>
      </c>
      <c r="D443" s="130">
        <v>2000</v>
      </c>
      <c r="E443" s="126" t="s">
        <v>7</v>
      </c>
      <c r="F443" s="131" t="s">
        <v>316</v>
      </c>
      <c r="G443" s="118" t="s">
        <v>296</v>
      </c>
    </row>
    <row r="444" spans="1:7" x14ac:dyDescent="0.25">
      <c r="A444" s="126"/>
      <c r="B444" s="127"/>
      <c r="C444" s="129"/>
      <c r="D444" s="130"/>
      <c r="E444" s="126"/>
      <c r="F444" s="132"/>
      <c r="G444" s="119"/>
    </row>
    <row r="445" spans="1:7" x14ac:dyDescent="0.25">
      <c r="A445" s="156" t="s">
        <v>29</v>
      </c>
      <c r="B445" s="157"/>
      <c r="C445" s="158"/>
      <c r="D445" s="98">
        <f>SUM(D443,D441,D437)</f>
        <v>3250</v>
      </c>
      <c r="E445" s="2" t="s">
        <v>7</v>
      </c>
      <c r="F445" s="277" t="s">
        <v>296</v>
      </c>
      <c r="G445" s="278"/>
    </row>
    <row r="446" spans="1:7" x14ac:dyDescent="0.25">
      <c r="A446" s="159"/>
      <c r="B446" s="160"/>
      <c r="C446" s="161"/>
      <c r="D446" s="98">
        <f>SUM(D439)</f>
        <v>750</v>
      </c>
      <c r="E446" s="2" t="s">
        <v>1</v>
      </c>
      <c r="F446" s="279"/>
      <c r="G446" s="280"/>
    </row>
    <row r="447" spans="1:7" ht="21" customHeight="1" x14ac:dyDescent="0.25">
      <c r="A447" s="123" t="s">
        <v>138</v>
      </c>
      <c r="B447" s="124"/>
      <c r="C447" s="124"/>
      <c r="D447" s="124"/>
      <c r="E447" s="124"/>
      <c r="F447" s="124"/>
      <c r="G447" s="125"/>
    </row>
    <row r="448" spans="1:7" ht="25.5" customHeight="1" x14ac:dyDescent="0.25">
      <c r="A448" s="126">
        <v>1</v>
      </c>
      <c r="B448" s="127" t="s">
        <v>6</v>
      </c>
      <c r="C448" s="128" t="s">
        <v>933</v>
      </c>
      <c r="D448" s="120">
        <v>1500</v>
      </c>
      <c r="E448" s="120" t="s">
        <v>34</v>
      </c>
      <c r="F448" s="131" t="s">
        <v>316</v>
      </c>
      <c r="G448" s="118" t="s">
        <v>296</v>
      </c>
    </row>
    <row r="449" spans="1:7" ht="0.75" customHeight="1" x14ac:dyDescent="0.25">
      <c r="A449" s="126"/>
      <c r="B449" s="127"/>
      <c r="C449" s="129"/>
      <c r="D449" s="120"/>
      <c r="E449" s="120"/>
      <c r="F449" s="132"/>
      <c r="G449" s="119"/>
    </row>
    <row r="450" spans="1:7" x14ac:dyDescent="0.25">
      <c r="A450" s="126">
        <v>2</v>
      </c>
      <c r="B450" s="127" t="s">
        <v>92</v>
      </c>
      <c r="C450" s="128" t="s">
        <v>464</v>
      </c>
      <c r="D450" s="93">
        <v>750</v>
      </c>
      <c r="E450" s="1" t="s">
        <v>34</v>
      </c>
      <c r="F450" s="131" t="s">
        <v>316</v>
      </c>
      <c r="G450" s="118" t="s">
        <v>296</v>
      </c>
    </row>
    <row r="451" spans="1:7" x14ac:dyDescent="0.25">
      <c r="A451" s="126"/>
      <c r="B451" s="127"/>
      <c r="C451" s="129"/>
      <c r="D451" s="93">
        <v>750</v>
      </c>
      <c r="E451" s="1" t="s">
        <v>7</v>
      </c>
      <c r="F451" s="132"/>
      <c r="G451" s="119"/>
    </row>
    <row r="452" spans="1:7" ht="15" customHeight="1" x14ac:dyDescent="0.25">
      <c r="A452" s="126">
        <v>3</v>
      </c>
      <c r="B452" s="127" t="s">
        <v>60</v>
      </c>
      <c r="C452" s="16" t="s">
        <v>465</v>
      </c>
      <c r="D452" s="93">
        <v>500</v>
      </c>
      <c r="E452" s="37" t="s">
        <v>34</v>
      </c>
      <c r="F452" s="131" t="s">
        <v>316</v>
      </c>
      <c r="G452" s="118" t="s">
        <v>296</v>
      </c>
    </row>
    <row r="453" spans="1:7" x14ac:dyDescent="0.25">
      <c r="A453" s="126"/>
      <c r="B453" s="127"/>
      <c r="C453" s="16" t="s">
        <v>466</v>
      </c>
      <c r="D453" s="93">
        <v>500</v>
      </c>
      <c r="E453" s="37" t="s">
        <v>34</v>
      </c>
      <c r="F453" s="132"/>
      <c r="G453" s="119"/>
    </row>
    <row r="454" spans="1:7" x14ac:dyDescent="0.25">
      <c r="A454" s="156" t="s">
        <v>29</v>
      </c>
      <c r="B454" s="157"/>
      <c r="C454" s="158"/>
      <c r="D454" s="98">
        <f>SUM(D452,D450,D453)+D448</f>
        <v>3250</v>
      </c>
      <c r="E454" s="2" t="s">
        <v>34</v>
      </c>
      <c r="F454" s="277" t="s">
        <v>296</v>
      </c>
      <c r="G454" s="278"/>
    </row>
    <row r="455" spans="1:7" x14ac:dyDescent="0.25">
      <c r="A455" s="159"/>
      <c r="B455" s="160"/>
      <c r="C455" s="161"/>
      <c r="D455" s="98">
        <f>SUM(D451)</f>
        <v>750</v>
      </c>
      <c r="E455" s="2" t="s">
        <v>7</v>
      </c>
      <c r="F455" s="279"/>
      <c r="G455" s="280"/>
    </row>
    <row r="456" spans="1:7" ht="24" customHeight="1" x14ac:dyDescent="0.25">
      <c r="A456" s="123" t="s">
        <v>139</v>
      </c>
      <c r="B456" s="124"/>
      <c r="C456" s="124"/>
      <c r="D456" s="124"/>
      <c r="E456" s="124"/>
      <c r="F456" s="124"/>
      <c r="G456" s="125"/>
    </row>
    <row r="457" spans="1:7" ht="18" customHeight="1" x14ac:dyDescent="0.25">
      <c r="A457" s="126">
        <v>1</v>
      </c>
      <c r="B457" s="127" t="s">
        <v>105</v>
      </c>
      <c r="C457" s="128" t="s">
        <v>467</v>
      </c>
      <c r="D457" s="93">
        <v>750</v>
      </c>
      <c r="E457" s="1" t="s">
        <v>34</v>
      </c>
      <c r="F457" s="131" t="s">
        <v>316</v>
      </c>
      <c r="G457" s="118" t="s">
        <v>296</v>
      </c>
    </row>
    <row r="458" spans="1:7" x14ac:dyDescent="0.25">
      <c r="A458" s="126"/>
      <c r="B458" s="127"/>
      <c r="C458" s="129"/>
      <c r="D458" s="93">
        <v>750</v>
      </c>
      <c r="E458" s="1" t="s">
        <v>7</v>
      </c>
      <c r="F458" s="132"/>
      <c r="G458" s="119"/>
    </row>
    <row r="459" spans="1:7" ht="15" customHeight="1" x14ac:dyDescent="0.25">
      <c r="A459" s="126">
        <v>2</v>
      </c>
      <c r="B459" s="127" t="s">
        <v>140</v>
      </c>
      <c r="C459" s="128" t="s">
        <v>468</v>
      </c>
      <c r="D459" s="130">
        <v>300</v>
      </c>
      <c r="E459" s="126" t="s">
        <v>34</v>
      </c>
      <c r="F459" s="131" t="s">
        <v>316</v>
      </c>
      <c r="G459" s="118" t="s">
        <v>296</v>
      </c>
    </row>
    <row r="460" spans="1:7" x14ac:dyDescent="0.25">
      <c r="A460" s="126"/>
      <c r="B460" s="127"/>
      <c r="C460" s="129"/>
      <c r="D460" s="130"/>
      <c r="E460" s="126"/>
      <c r="F460" s="132"/>
      <c r="G460" s="119"/>
    </row>
    <row r="461" spans="1:7" x14ac:dyDescent="0.25">
      <c r="A461" s="126">
        <v>3</v>
      </c>
      <c r="B461" s="127" t="s">
        <v>36</v>
      </c>
      <c r="C461" s="128" t="s">
        <v>933</v>
      </c>
      <c r="D461" s="130">
        <v>500</v>
      </c>
      <c r="E461" s="126" t="s">
        <v>1</v>
      </c>
      <c r="F461" s="131" t="s">
        <v>316</v>
      </c>
      <c r="G461" s="118" t="s">
        <v>296</v>
      </c>
    </row>
    <row r="462" spans="1:7" x14ac:dyDescent="0.25">
      <c r="A462" s="126"/>
      <c r="B462" s="127"/>
      <c r="C462" s="129"/>
      <c r="D462" s="130"/>
      <c r="E462" s="126"/>
      <c r="F462" s="132"/>
      <c r="G462" s="119"/>
    </row>
    <row r="463" spans="1:7" x14ac:dyDescent="0.25">
      <c r="A463" s="126">
        <v>4</v>
      </c>
      <c r="B463" s="127" t="s">
        <v>932</v>
      </c>
      <c r="C463" s="128" t="s">
        <v>933</v>
      </c>
      <c r="D463" s="130">
        <v>1200</v>
      </c>
      <c r="E463" s="126" t="s">
        <v>1</v>
      </c>
      <c r="F463" s="131" t="s">
        <v>316</v>
      </c>
      <c r="G463" s="118" t="s">
        <v>296</v>
      </c>
    </row>
    <row r="464" spans="1:7" x14ac:dyDescent="0.25">
      <c r="A464" s="126"/>
      <c r="B464" s="127"/>
      <c r="C464" s="129"/>
      <c r="D464" s="130"/>
      <c r="E464" s="126"/>
      <c r="F464" s="132"/>
      <c r="G464" s="119"/>
    </row>
    <row r="465" spans="1:7" ht="15" customHeight="1" x14ac:dyDescent="0.25">
      <c r="A465" s="126">
        <v>3</v>
      </c>
      <c r="B465" s="127" t="s">
        <v>54</v>
      </c>
      <c r="C465" s="128" t="s">
        <v>469</v>
      </c>
      <c r="D465" s="130">
        <v>1000</v>
      </c>
      <c r="E465" s="126" t="s">
        <v>7</v>
      </c>
      <c r="F465" s="131" t="s">
        <v>316</v>
      </c>
      <c r="G465" s="118" t="s">
        <v>296</v>
      </c>
    </row>
    <row r="466" spans="1:7" x14ac:dyDescent="0.25">
      <c r="A466" s="126"/>
      <c r="B466" s="127"/>
      <c r="C466" s="129"/>
      <c r="D466" s="130"/>
      <c r="E466" s="126"/>
      <c r="F466" s="132"/>
      <c r="G466" s="119"/>
    </row>
    <row r="467" spans="1:7" ht="15" customHeight="1" x14ac:dyDescent="0.25">
      <c r="A467" s="126">
        <v>4</v>
      </c>
      <c r="B467" s="127" t="s">
        <v>31</v>
      </c>
      <c r="C467" s="16" t="s">
        <v>461</v>
      </c>
      <c r="D467" s="93">
        <v>550</v>
      </c>
      <c r="E467" s="37" t="s">
        <v>1</v>
      </c>
      <c r="F467" s="131" t="s">
        <v>316</v>
      </c>
      <c r="G467" s="118" t="s">
        <v>296</v>
      </c>
    </row>
    <row r="468" spans="1:7" ht="23.25" customHeight="1" x14ac:dyDescent="0.25">
      <c r="A468" s="126"/>
      <c r="B468" s="127"/>
      <c r="C468" s="16" t="s">
        <v>470</v>
      </c>
      <c r="D468" s="93">
        <v>450</v>
      </c>
      <c r="E468" s="37" t="s">
        <v>1</v>
      </c>
      <c r="F468" s="132"/>
      <c r="G468" s="119"/>
    </row>
    <row r="469" spans="1:7" ht="23.25" customHeight="1" x14ac:dyDescent="0.25">
      <c r="A469" s="156" t="s">
        <v>29</v>
      </c>
      <c r="B469" s="157"/>
      <c r="C469" s="158"/>
      <c r="D469" s="98">
        <f>SUM(D459,D457)</f>
        <v>1050</v>
      </c>
      <c r="E469" s="2" t="s">
        <v>34</v>
      </c>
      <c r="F469" s="131" t="s">
        <v>296</v>
      </c>
      <c r="G469" s="144"/>
    </row>
    <row r="470" spans="1:7" x14ac:dyDescent="0.25">
      <c r="A470" s="215"/>
      <c r="B470" s="216"/>
      <c r="C470" s="217"/>
      <c r="D470" s="98">
        <f>SUM(D465,D458)</f>
        <v>1750</v>
      </c>
      <c r="E470" s="2" t="s">
        <v>7</v>
      </c>
      <c r="F470" s="213"/>
      <c r="G470" s="214"/>
    </row>
    <row r="471" spans="1:7" x14ac:dyDescent="0.25">
      <c r="A471" s="159"/>
      <c r="B471" s="160"/>
      <c r="C471" s="161"/>
      <c r="D471" s="98">
        <f>SUM(D467,D468)+D461+D463</f>
        <v>2700</v>
      </c>
      <c r="E471" s="2" t="s">
        <v>1</v>
      </c>
      <c r="F471" s="132"/>
      <c r="G471" s="145"/>
    </row>
    <row r="472" spans="1:7" ht="15" customHeight="1" x14ac:dyDescent="0.25">
      <c r="A472" s="191" t="s">
        <v>872</v>
      </c>
      <c r="B472" s="192"/>
      <c r="C472" s="192"/>
      <c r="D472" s="192"/>
      <c r="E472" s="192"/>
      <c r="F472" s="192"/>
      <c r="G472" s="193"/>
    </row>
    <row r="473" spans="1:7" ht="22.5" x14ac:dyDescent="0.25">
      <c r="A473" s="115">
        <v>1</v>
      </c>
      <c r="B473" s="69" t="s">
        <v>875</v>
      </c>
      <c r="C473" s="22" t="s">
        <v>887</v>
      </c>
      <c r="D473" s="96">
        <v>600</v>
      </c>
      <c r="E473" s="70" t="s">
        <v>1</v>
      </c>
      <c r="F473" s="67" t="s">
        <v>316</v>
      </c>
      <c r="G473" s="67" t="s">
        <v>296</v>
      </c>
    </row>
    <row r="474" spans="1:7" ht="22.5" x14ac:dyDescent="0.25">
      <c r="A474" s="115">
        <v>2</v>
      </c>
      <c r="B474" s="69" t="s">
        <v>876</v>
      </c>
      <c r="C474" s="22" t="s">
        <v>888</v>
      </c>
      <c r="D474" s="96">
        <v>600</v>
      </c>
      <c r="E474" s="70" t="s">
        <v>1</v>
      </c>
      <c r="F474" s="67" t="s">
        <v>316</v>
      </c>
      <c r="G474" s="67" t="s">
        <v>296</v>
      </c>
    </row>
    <row r="475" spans="1:7" ht="22.5" x14ac:dyDescent="0.25">
      <c r="A475" s="115">
        <v>3</v>
      </c>
      <c r="B475" s="69" t="s">
        <v>877</v>
      </c>
      <c r="C475" s="22" t="s">
        <v>889</v>
      </c>
      <c r="D475" s="96">
        <v>600</v>
      </c>
      <c r="E475" s="70" t="s">
        <v>1</v>
      </c>
      <c r="F475" s="67" t="s">
        <v>316</v>
      </c>
      <c r="G475" s="67" t="s">
        <v>296</v>
      </c>
    </row>
    <row r="476" spans="1:7" ht="22.5" x14ac:dyDescent="0.25">
      <c r="A476" s="115">
        <v>4</v>
      </c>
      <c r="B476" s="69" t="s">
        <v>96</v>
      </c>
      <c r="C476" s="22" t="s">
        <v>890</v>
      </c>
      <c r="D476" s="96">
        <v>600</v>
      </c>
      <c r="E476" s="70" t="s">
        <v>1</v>
      </c>
      <c r="F476" s="67" t="s">
        <v>316</v>
      </c>
      <c r="G476" s="67" t="s">
        <v>296</v>
      </c>
    </row>
    <row r="477" spans="1:7" ht="22.5" x14ac:dyDescent="0.25">
      <c r="A477" s="115">
        <v>5</v>
      </c>
      <c r="B477" s="69" t="s">
        <v>878</v>
      </c>
      <c r="C477" s="22" t="s">
        <v>891</v>
      </c>
      <c r="D477" s="96">
        <v>600</v>
      </c>
      <c r="E477" s="70" t="s">
        <v>1</v>
      </c>
      <c r="F477" s="67" t="s">
        <v>316</v>
      </c>
      <c r="G477" s="67" t="s">
        <v>296</v>
      </c>
    </row>
    <row r="478" spans="1:7" ht="22.5" x14ac:dyDescent="0.25">
      <c r="A478" s="115">
        <v>6</v>
      </c>
      <c r="B478" s="69" t="s">
        <v>72</v>
      </c>
      <c r="C478" s="22" t="s">
        <v>892</v>
      </c>
      <c r="D478" s="96">
        <v>600</v>
      </c>
      <c r="E478" s="70" t="s">
        <v>1</v>
      </c>
      <c r="F478" s="67" t="s">
        <v>316</v>
      </c>
      <c r="G478" s="67" t="s">
        <v>296</v>
      </c>
    </row>
    <row r="479" spans="1:7" ht="22.5" x14ac:dyDescent="0.25">
      <c r="A479" s="115">
        <v>7</v>
      </c>
      <c r="B479" s="69" t="s">
        <v>86</v>
      </c>
      <c r="C479" s="22" t="s">
        <v>893</v>
      </c>
      <c r="D479" s="96">
        <v>600</v>
      </c>
      <c r="E479" s="70" t="s">
        <v>1</v>
      </c>
      <c r="F479" s="67" t="s">
        <v>316</v>
      </c>
      <c r="G479" s="67" t="s">
        <v>296</v>
      </c>
    </row>
    <row r="480" spans="1:7" ht="22.5" x14ac:dyDescent="0.25">
      <c r="A480" s="115">
        <v>8</v>
      </c>
      <c r="B480" s="69" t="s">
        <v>879</v>
      </c>
      <c r="C480" s="22" t="s">
        <v>894</v>
      </c>
      <c r="D480" s="96">
        <v>600</v>
      </c>
      <c r="E480" s="70" t="s">
        <v>1</v>
      </c>
      <c r="F480" s="67" t="s">
        <v>316</v>
      </c>
      <c r="G480" s="67" t="s">
        <v>296</v>
      </c>
    </row>
    <row r="481" spans="1:7" ht="22.5" x14ac:dyDescent="0.25">
      <c r="A481" s="115">
        <v>9</v>
      </c>
      <c r="B481" s="69" t="s">
        <v>880</v>
      </c>
      <c r="C481" s="22" t="s">
        <v>895</v>
      </c>
      <c r="D481" s="96">
        <v>600</v>
      </c>
      <c r="E481" s="70" t="s">
        <v>1</v>
      </c>
      <c r="F481" s="67" t="s">
        <v>316</v>
      </c>
      <c r="G481" s="67" t="s">
        <v>296</v>
      </c>
    </row>
    <row r="482" spans="1:7" ht="22.5" x14ac:dyDescent="0.25">
      <c r="A482" s="115">
        <v>10</v>
      </c>
      <c r="B482" s="69" t="s">
        <v>881</v>
      </c>
      <c r="C482" s="22" t="s">
        <v>896</v>
      </c>
      <c r="D482" s="96">
        <v>400</v>
      </c>
      <c r="E482" s="70" t="s">
        <v>1</v>
      </c>
      <c r="F482" s="67" t="s">
        <v>316</v>
      </c>
      <c r="G482" s="67" t="s">
        <v>296</v>
      </c>
    </row>
    <row r="483" spans="1:7" ht="22.5" x14ac:dyDescent="0.25">
      <c r="A483" s="115">
        <v>11</v>
      </c>
      <c r="B483" s="69" t="s">
        <v>219</v>
      </c>
      <c r="C483" s="22" t="s">
        <v>897</v>
      </c>
      <c r="D483" s="96">
        <v>600</v>
      </c>
      <c r="E483" s="70" t="s">
        <v>1</v>
      </c>
      <c r="F483" s="67" t="s">
        <v>316</v>
      </c>
      <c r="G483" s="67" t="s">
        <v>296</v>
      </c>
    </row>
    <row r="484" spans="1:7" ht="22.5" x14ac:dyDescent="0.25">
      <c r="A484" s="115">
        <v>12</v>
      </c>
      <c r="B484" s="69" t="s">
        <v>882</v>
      </c>
      <c r="C484" s="22" t="s">
        <v>898</v>
      </c>
      <c r="D484" s="96">
        <v>600</v>
      </c>
      <c r="E484" s="70" t="s">
        <v>1</v>
      </c>
      <c r="F484" s="67" t="s">
        <v>501</v>
      </c>
      <c r="G484" s="67" t="s">
        <v>296</v>
      </c>
    </row>
    <row r="485" spans="1:7" x14ac:dyDescent="0.25">
      <c r="A485" s="156" t="s">
        <v>29</v>
      </c>
      <c r="B485" s="157"/>
      <c r="C485" s="158"/>
      <c r="D485" s="96">
        <v>0</v>
      </c>
      <c r="E485" s="68" t="s">
        <v>34</v>
      </c>
      <c r="F485" s="237" t="s">
        <v>296</v>
      </c>
      <c r="G485" s="238"/>
    </row>
    <row r="486" spans="1:7" x14ac:dyDescent="0.25">
      <c r="A486" s="215"/>
      <c r="B486" s="216"/>
      <c r="C486" s="217"/>
      <c r="D486" s="96">
        <v>0</v>
      </c>
      <c r="E486" s="68" t="s">
        <v>7</v>
      </c>
      <c r="F486" s="239"/>
      <c r="G486" s="240"/>
    </row>
    <row r="487" spans="1:7" x14ac:dyDescent="0.25">
      <c r="A487" s="159"/>
      <c r="B487" s="160"/>
      <c r="C487" s="161"/>
      <c r="D487" s="96">
        <f>SUM(D473:D484)</f>
        <v>7000</v>
      </c>
      <c r="E487" s="68" t="s">
        <v>1</v>
      </c>
      <c r="F487" s="241"/>
      <c r="G487" s="242"/>
    </row>
    <row r="488" spans="1:7" ht="32.25" customHeight="1" x14ac:dyDescent="0.25">
      <c r="A488" s="201" t="s">
        <v>270</v>
      </c>
      <c r="B488" s="202"/>
      <c r="C488" s="203"/>
      <c r="D488" s="4">
        <f>SUM(D469,D454,D433,D485)</f>
        <v>6200</v>
      </c>
      <c r="E488" s="51" t="s">
        <v>34</v>
      </c>
      <c r="F488" s="133">
        <f>SUM(D488,D489,D490)</f>
        <v>33520</v>
      </c>
      <c r="G488" s="134"/>
    </row>
    <row r="489" spans="1:7" ht="15.75" x14ac:dyDescent="0.25">
      <c r="A489" s="204"/>
      <c r="B489" s="205"/>
      <c r="C489" s="206"/>
      <c r="D489" s="4">
        <f>SUM(D470,D455,D445,D486,D434)</f>
        <v>16220</v>
      </c>
      <c r="E489" s="51" t="s">
        <v>7</v>
      </c>
      <c r="F489" s="135"/>
      <c r="G489" s="136"/>
    </row>
    <row r="490" spans="1:7" ht="29.25" customHeight="1" x14ac:dyDescent="0.25">
      <c r="A490" s="207"/>
      <c r="B490" s="208"/>
      <c r="C490" s="209"/>
      <c r="D490" s="4">
        <f>SUM(D471,D446,D435,D487)</f>
        <v>11100</v>
      </c>
      <c r="E490" s="51" t="s">
        <v>1</v>
      </c>
      <c r="F490" s="137"/>
      <c r="G490" s="138"/>
    </row>
    <row r="491" spans="1:7" ht="18" customHeight="1" x14ac:dyDescent="0.25">
      <c r="A491" s="243" t="s">
        <v>273</v>
      </c>
      <c r="B491" s="244"/>
      <c r="C491" s="244"/>
      <c r="D491" s="244"/>
      <c r="E491" s="244"/>
      <c r="F491" s="244"/>
      <c r="G491" s="245"/>
    </row>
    <row r="492" spans="1:7" ht="15" customHeight="1" x14ac:dyDescent="0.25">
      <c r="A492" s="123" t="s">
        <v>141</v>
      </c>
      <c r="B492" s="124"/>
      <c r="C492" s="124"/>
      <c r="D492" s="124"/>
      <c r="E492" s="124"/>
      <c r="F492" s="124"/>
      <c r="G492" s="125"/>
    </row>
    <row r="493" spans="1:7" ht="15" customHeight="1" x14ac:dyDescent="0.25">
      <c r="A493" s="113"/>
      <c r="B493" s="81"/>
      <c r="C493" s="85"/>
      <c r="D493" s="94"/>
      <c r="E493" s="81"/>
      <c r="F493" s="85"/>
      <c r="G493" s="86"/>
    </row>
    <row r="494" spans="1:7" x14ac:dyDescent="0.25">
      <c r="A494" s="188" t="s">
        <v>18</v>
      </c>
      <c r="B494" s="187" t="s">
        <v>54</v>
      </c>
      <c r="C494" s="154" t="s">
        <v>471</v>
      </c>
      <c r="D494" s="120">
        <v>1000</v>
      </c>
      <c r="E494" s="188" t="s">
        <v>1</v>
      </c>
      <c r="F494" s="131" t="s">
        <v>316</v>
      </c>
      <c r="G494" s="118" t="s">
        <v>296</v>
      </c>
    </row>
    <row r="495" spans="1:7" x14ac:dyDescent="0.25">
      <c r="A495" s="188"/>
      <c r="B495" s="187"/>
      <c r="C495" s="155"/>
      <c r="D495" s="120"/>
      <c r="E495" s="188"/>
      <c r="F495" s="132"/>
      <c r="G495" s="119"/>
    </row>
    <row r="496" spans="1:7" x14ac:dyDescent="0.25">
      <c r="A496" s="194" t="s">
        <v>29</v>
      </c>
      <c r="B496" s="195"/>
      <c r="C496" s="196"/>
      <c r="D496" s="98">
        <f>SUM(D494)</f>
        <v>1000</v>
      </c>
      <c r="E496" s="2" t="s">
        <v>1</v>
      </c>
      <c r="F496" s="121" t="s">
        <v>296</v>
      </c>
      <c r="G496" s="220"/>
    </row>
    <row r="497" spans="1:7" ht="15" customHeight="1" x14ac:dyDescent="0.25">
      <c r="A497" s="123" t="s">
        <v>142</v>
      </c>
      <c r="B497" s="124"/>
      <c r="C497" s="124"/>
      <c r="D497" s="124"/>
      <c r="E497" s="124"/>
      <c r="F497" s="124"/>
      <c r="G497" s="125"/>
    </row>
    <row r="498" spans="1:7" x14ac:dyDescent="0.25">
      <c r="A498" s="126">
        <v>1</v>
      </c>
      <c r="B498" s="127" t="s">
        <v>58</v>
      </c>
      <c r="C498" s="88" t="s">
        <v>472</v>
      </c>
      <c r="D498" s="93">
        <v>500</v>
      </c>
      <c r="E498" s="28" t="s">
        <v>7</v>
      </c>
      <c r="F498" s="131" t="s">
        <v>316</v>
      </c>
      <c r="G498" s="281" t="s">
        <v>296</v>
      </c>
    </row>
    <row r="499" spans="1:7" x14ac:dyDescent="0.25">
      <c r="A499" s="126"/>
      <c r="B499" s="127"/>
      <c r="C499" s="88" t="s">
        <v>473</v>
      </c>
      <c r="D499" s="93">
        <v>2000</v>
      </c>
      <c r="E499" s="28" t="s">
        <v>7</v>
      </c>
      <c r="F499" s="213"/>
      <c r="G499" s="186"/>
    </row>
    <row r="500" spans="1:7" x14ac:dyDescent="0.25">
      <c r="A500" s="126"/>
      <c r="B500" s="127"/>
      <c r="C500" s="88" t="s">
        <v>474</v>
      </c>
      <c r="D500" s="93">
        <v>3800</v>
      </c>
      <c r="E500" s="28" t="s">
        <v>7</v>
      </c>
      <c r="F500" s="213"/>
      <c r="G500" s="186"/>
    </row>
    <row r="501" spans="1:7" x14ac:dyDescent="0.25">
      <c r="A501" s="126"/>
      <c r="B501" s="127"/>
      <c r="C501" s="88" t="s">
        <v>475</v>
      </c>
      <c r="D501" s="93">
        <v>500</v>
      </c>
      <c r="E501" s="28" t="s">
        <v>7</v>
      </c>
      <c r="F501" s="132"/>
      <c r="G501" s="119"/>
    </row>
    <row r="502" spans="1:7" ht="15" customHeight="1" x14ac:dyDescent="0.25">
      <c r="A502" s="126">
        <v>2</v>
      </c>
      <c r="B502" s="127" t="s">
        <v>143</v>
      </c>
      <c r="C502" s="128" t="s">
        <v>476</v>
      </c>
      <c r="D502" s="130">
        <v>2000</v>
      </c>
      <c r="E502" s="126" t="s">
        <v>1</v>
      </c>
      <c r="F502" s="131" t="s">
        <v>316</v>
      </c>
      <c r="G502" s="118" t="s">
        <v>296</v>
      </c>
    </row>
    <row r="503" spans="1:7" x14ac:dyDescent="0.25">
      <c r="A503" s="126"/>
      <c r="B503" s="127"/>
      <c r="C503" s="129"/>
      <c r="D503" s="130"/>
      <c r="E503" s="126"/>
      <c r="F503" s="132"/>
      <c r="G503" s="119"/>
    </row>
    <row r="504" spans="1:7" x14ac:dyDescent="0.25">
      <c r="A504" s="126">
        <v>3</v>
      </c>
      <c r="B504" s="127" t="s">
        <v>153</v>
      </c>
      <c r="C504" s="126" t="s">
        <v>930</v>
      </c>
      <c r="D504" s="126">
        <v>825</v>
      </c>
      <c r="E504" s="126" t="s">
        <v>1</v>
      </c>
      <c r="F504" s="131" t="s">
        <v>316</v>
      </c>
      <c r="G504" s="118" t="s">
        <v>296</v>
      </c>
    </row>
    <row r="505" spans="1:7" x14ac:dyDescent="0.25">
      <c r="A505" s="126"/>
      <c r="B505" s="127"/>
      <c r="C505" s="126"/>
      <c r="D505" s="126"/>
      <c r="E505" s="126"/>
      <c r="F505" s="132"/>
      <c r="G505" s="119"/>
    </row>
    <row r="506" spans="1:7" x14ac:dyDescent="0.25">
      <c r="A506" s="126">
        <v>4</v>
      </c>
      <c r="B506" s="127" t="s">
        <v>928</v>
      </c>
      <c r="C506" s="126" t="s">
        <v>930</v>
      </c>
      <c r="D506" s="126">
        <v>686</v>
      </c>
      <c r="E506" s="126" t="s">
        <v>1</v>
      </c>
      <c r="F506" s="131" t="s">
        <v>316</v>
      </c>
      <c r="G506" s="118" t="s">
        <v>296</v>
      </c>
    </row>
    <row r="507" spans="1:7" x14ac:dyDescent="0.25">
      <c r="A507" s="126"/>
      <c r="B507" s="127"/>
      <c r="C507" s="126"/>
      <c r="D507" s="126"/>
      <c r="E507" s="126"/>
      <c r="F507" s="132"/>
      <c r="G507" s="119"/>
    </row>
    <row r="508" spans="1:7" x14ac:dyDescent="0.25">
      <c r="A508" s="126">
        <v>5</v>
      </c>
      <c r="B508" s="127" t="s">
        <v>929</v>
      </c>
      <c r="C508" s="126" t="s">
        <v>930</v>
      </c>
      <c r="D508" s="126">
        <v>259</v>
      </c>
      <c r="E508" s="126" t="s">
        <v>1</v>
      </c>
      <c r="F508" s="131" t="s">
        <v>316</v>
      </c>
      <c r="G508" s="118" t="s">
        <v>296</v>
      </c>
    </row>
    <row r="509" spans="1:7" x14ac:dyDescent="0.25">
      <c r="A509" s="126"/>
      <c r="B509" s="127"/>
      <c r="C509" s="126"/>
      <c r="D509" s="126"/>
      <c r="E509" s="126"/>
      <c r="F509" s="132"/>
      <c r="G509" s="119"/>
    </row>
    <row r="510" spans="1:7" ht="15" customHeight="1" x14ac:dyDescent="0.25">
      <c r="A510" s="126">
        <v>6</v>
      </c>
      <c r="B510" s="127" t="s">
        <v>9</v>
      </c>
      <c r="C510" s="128" t="s">
        <v>477</v>
      </c>
      <c r="D510" s="130">
        <v>2000</v>
      </c>
      <c r="E510" s="126" t="s">
        <v>1</v>
      </c>
      <c r="F510" s="131" t="s">
        <v>316</v>
      </c>
      <c r="G510" s="118" t="s">
        <v>296</v>
      </c>
    </row>
    <row r="511" spans="1:7" x14ac:dyDescent="0.25">
      <c r="A511" s="126"/>
      <c r="B511" s="127"/>
      <c r="C511" s="129"/>
      <c r="D511" s="130"/>
      <c r="E511" s="126"/>
      <c r="F511" s="132"/>
      <c r="G511" s="119"/>
    </row>
    <row r="512" spans="1:7" x14ac:dyDescent="0.25">
      <c r="A512" s="210">
        <v>7</v>
      </c>
      <c r="B512" s="146" t="s">
        <v>132</v>
      </c>
      <c r="C512" s="90" t="s">
        <v>478</v>
      </c>
      <c r="D512" s="93">
        <v>500</v>
      </c>
      <c r="E512" s="28" t="s">
        <v>1</v>
      </c>
      <c r="F512" s="131" t="s">
        <v>316</v>
      </c>
      <c r="G512" s="281" t="s">
        <v>296</v>
      </c>
    </row>
    <row r="513" spans="1:7" ht="15" customHeight="1" x14ac:dyDescent="0.25">
      <c r="A513" s="211"/>
      <c r="B513" s="221"/>
      <c r="C513" s="16" t="s">
        <v>479</v>
      </c>
      <c r="D513" s="93">
        <v>700</v>
      </c>
      <c r="E513" s="28" t="s">
        <v>1</v>
      </c>
      <c r="F513" s="213"/>
      <c r="G513" s="186"/>
    </row>
    <row r="514" spans="1:7" x14ac:dyDescent="0.25">
      <c r="A514" s="212"/>
      <c r="B514" s="147"/>
      <c r="C514" s="16" t="s">
        <v>480</v>
      </c>
      <c r="D514" s="93">
        <v>1300</v>
      </c>
      <c r="E514" s="28" t="s">
        <v>1</v>
      </c>
      <c r="F514" s="132"/>
      <c r="G514" s="119"/>
    </row>
    <row r="515" spans="1:7" x14ac:dyDescent="0.25">
      <c r="A515" s="210">
        <v>8</v>
      </c>
      <c r="B515" s="146" t="s">
        <v>144</v>
      </c>
      <c r="C515" s="88" t="s">
        <v>481</v>
      </c>
      <c r="D515" s="93">
        <v>1800</v>
      </c>
      <c r="E515" s="28" t="s">
        <v>1</v>
      </c>
      <c r="F515" s="131" t="s">
        <v>316</v>
      </c>
      <c r="G515" s="281" t="s">
        <v>296</v>
      </c>
    </row>
    <row r="516" spans="1:7" x14ac:dyDescent="0.25">
      <c r="A516" s="211"/>
      <c r="B516" s="221"/>
      <c r="C516" s="88" t="s">
        <v>473</v>
      </c>
      <c r="D516" s="93">
        <v>250</v>
      </c>
      <c r="E516" s="28" t="s">
        <v>1</v>
      </c>
      <c r="F516" s="213"/>
      <c r="G516" s="186"/>
    </row>
    <row r="517" spans="1:7" x14ac:dyDescent="0.25">
      <c r="A517" s="211"/>
      <c r="B517" s="221"/>
      <c r="C517" s="88" t="s">
        <v>474</v>
      </c>
      <c r="D517" s="93">
        <v>200</v>
      </c>
      <c r="E517" s="28" t="s">
        <v>1</v>
      </c>
      <c r="F517" s="213"/>
      <c r="G517" s="186"/>
    </row>
    <row r="518" spans="1:7" ht="15" customHeight="1" x14ac:dyDescent="0.25">
      <c r="A518" s="211"/>
      <c r="B518" s="221"/>
      <c r="C518" s="88" t="s">
        <v>475</v>
      </c>
      <c r="D518" s="93">
        <v>300</v>
      </c>
      <c r="E518" s="28" t="s">
        <v>1</v>
      </c>
      <c r="F518" s="213"/>
      <c r="G518" s="186"/>
    </row>
    <row r="519" spans="1:7" x14ac:dyDescent="0.25">
      <c r="A519" s="212"/>
      <c r="B519" s="147"/>
      <c r="C519" s="88" t="s">
        <v>482</v>
      </c>
      <c r="D519" s="93">
        <v>350</v>
      </c>
      <c r="E519" s="28" t="s">
        <v>1</v>
      </c>
      <c r="F519" s="132"/>
      <c r="G519" s="119"/>
    </row>
    <row r="520" spans="1:7" ht="15" customHeight="1" x14ac:dyDescent="0.25">
      <c r="A520" s="126">
        <v>9</v>
      </c>
      <c r="B520" s="127" t="s">
        <v>6</v>
      </c>
      <c r="C520" s="128" t="s">
        <v>483</v>
      </c>
      <c r="D520" s="130">
        <v>1500</v>
      </c>
      <c r="E520" s="126" t="s">
        <v>1</v>
      </c>
      <c r="F520" s="131" t="s">
        <v>316</v>
      </c>
      <c r="G520" s="118" t="s">
        <v>296</v>
      </c>
    </row>
    <row r="521" spans="1:7" x14ac:dyDescent="0.25">
      <c r="A521" s="126"/>
      <c r="B521" s="127"/>
      <c r="C521" s="129"/>
      <c r="D521" s="130"/>
      <c r="E521" s="126"/>
      <c r="F521" s="132"/>
      <c r="G521" s="119"/>
    </row>
    <row r="522" spans="1:7" ht="15" customHeight="1" x14ac:dyDescent="0.25">
      <c r="A522" s="126">
        <v>10</v>
      </c>
      <c r="B522" s="127" t="s">
        <v>87</v>
      </c>
      <c r="C522" s="128" t="s">
        <v>484</v>
      </c>
      <c r="D522" s="130">
        <v>2000</v>
      </c>
      <c r="E522" s="126" t="s">
        <v>1</v>
      </c>
      <c r="F522" s="131" t="s">
        <v>316</v>
      </c>
      <c r="G522" s="118" t="s">
        <v>296</v>
      </c>
    </row>
    <row r="523" spans="1:7" x14ac:dyDescent="0.25">
      <c r="A523" s="126"/>
      <c r="B523" s="127"/>
      <c r="C523" s="129"/>
      <c r="D523" s="130"/>
      <c r="E523" s="126"/>
      <c r="F523" s="132"/>
      <c r="G523" s="119"/>
    </row>
    <row r="524" spans="1:7" x14ac:dyDescent="0.25">
      <c r="A524" s="210">
        <v>11</v>
      </c>
      <c r="B524" s="146" t="s">
        <v>822</v>
      </c>
      <c r="C524" s="128" t="s">
        <v>485</v>
      </c>
      <c r="D524" s="189">
        <v>7698</v>
      </c>
      <c r="E524" s="40" t="s">
        <v>1</v>
      </c>
      <c r="F524" s="210" t="s">
        <v>501</v>
      </c>
      <c r="G524" s="54" t="s">
        <v>823</v>
      </c>
    </row>
    <row r="525" spans="1:7" x14ac:dyDescent="0.25">
      <c r="A525" s="211"/>
      <c r="B525" s="221"/>
      <c r="C525" s="222"/>
      <c r="D525" s="223"/>
      <c r="E525" s="40" t="s">
        <v>1</v>
      </c>
      <c r="F525" s="211"/>
      <c r="G525" s="54" t="s">
        <v>824</v>
      </c>
    </row>
    <row r="526" spans="1:7" x14ac:dyDescent="0.25">
      <c r="A526" s="211"/>
      <c r="B526" s="221"/>
      <c r="C526" s="129"/>
      <c r="D526" s="190"/>
      <c r="E526" s="40" t="s">
        <v>1</v>
      </c>
      <c r="F526" s="211"/>
      <c r="G526" s="54" t="s">
        <v>825</v>
      </c>
    </row>
    <row r="527" spans="1:7" x14ac:dyDescent="0.25">
      <c r="A527" s="211"/>
      <c r="B527" s="221"/>
      <c r="C527" s="222"/>
      <c r="D527" s="223"/>
      <c r="E527" s="40" t="s">
        <v>1</v>
      </c>
      <c r="F527" s="211"/>
      <c r="G527" s="54" t="s">
        <v>826</v>
      </c>
    </row>
    <row r="528" spans="1:7" x14ac:dyDescent="0.25">
      <c r="A528" s="211"/>
      <c r="B528" s="221"/>
      <c r="C528" s="222"/>
      <c r="D528" s="223"/>
      <c r="E528" s="40" t="s">
        <v>1</v>
      </c>
      <c r="F528" s="211"/>
      <c r="G528" s="54" t="s">
        <v>827</v>
      </c>
    </row>
    <row r="529" spans="1:7" x14ac:dyDescent="0.25">
      <c r="A529" s="211"/>
      <c r="B529" s="221"/>
      <c r="C529" s="129"/>
      <c r="D529" s="190"/>
      <c r="E529" s="40" t="s">
        <v>1</v>
      </c>
      <c r="F529" s="211"/>
      <c r="G529" s="54" t="s">
        <v>828</v>
      </c>
    </row>
    <row r="530" spans="1:7" ht="16.5" customHeight="1" x14ac:dyDescent="0.25">
      <c r="A530" s="211"/>
      <c r="B530" s="221"/>
      <c r="C530" s="16" t="s">
        <v>489</v>
      </c>
      <c r="D530" s="93">
        <v>4500</v>
      </c>
      <c r="E530" s="40" t="s">
        <v>1</v>
      </c>
      <c r="F530" s="211"/>
      <c r="G530" s="54" t="s">
        <v>829</v>
      </c>
    </row>
    <row r="531" spans="1:7" ht="27.75" customHeight="1" x14ac:dyDescent="0.25">
      <c r="A531" s="126">
        <v>12</v>
      </c>
      <c r="B531" s="127" t="s">
        <v>145</v>
      </c>
      <c r="C531" s="128" t="s">
        <v>486</v>
      </c>
      <c r="D531" s="130">
        <v>3000</v>
      </c>
      <c r="E531" s="126" t="s">
        <v>1</v>
      </c>
      <c r="F531" s="131" t="s">
        <v>501</v>
      </c>
      <c r="G531" s="118" t="s">
        <v>296</v>
      </c>
    </row>
    <row r="532" spans="1:7" ht="22.5" customHeight="1" x14ac:dyDescent="0.25">
      <c r="A532" s="126"/>
      <c r="B532" s="127"/>
      <c r="C532" s="129"/>
      <c r="D532" s="130"/>
      <c r="E532" s="126"/>
      <c r="F532" s="132"/>
      <c r="G532" s="119"/>
    </row>
    <row r="533" spans="1:7" x14ac:dyDescent="0.25">
      <c r="A533" s="156" t="s">
        <v>29</v>
      </c>
      <c r="B533" s="157"/>
      <c r="C533" s="158"/>
      <c r="D533" s="98">
        <f>SUM(D498,D499,D500,D501)</f>
        <v>6800</v>
      </c>
      <c r="E533" s="2" t="s">
        <v>7</v>
      </c>
      <c r="F533" s="277" t="s">
        <v>296</v>
      </c>
      <c r="G533" s="278"/>
    </row>
    <row r="534" spans="1:7" x14ac:dyDescent="0.25">
      <c r="A534" s="159"/>
      <c r="B534" s="160"/>
      <c r="C534" s="161"/>
      <c r="D534" s="98">
        <f>SUM(D502,D510,D513,D518,D520,D522,D530,D531,D519,D517,D516,D515,D514,D512,D524)+D504+D506+D508</f>
        <v>29868</v>
      </c>
      <c r="E534" s="2" t="s">
        <v>1</v>
      </c>
      <c r="F534" s="279"/>
      <c r="G534" s="280"/>
    </row>
    <row r="535" spans="1:7" ht="15" customHeight="1" x14ac:dyDescent="0.25">
      <c r="A535" s="123" t="s">
        <v>146</v>
      </c>
      <c r="B535" s="124"/>
      <c r="C535" s="124"/>
      <c r="D535" s="124"/>
      <c r="E535" s="124"/>
      <c r="F535" s="124"/>
      <c r="G535" s="125"/>
    </row>
    <row r="536" spans="1:7" x14ac:dyDescent="0.25">
      <c r="A536" s="126">
        <v>1</v>
      </c>
      <c r="B536" s="127" t="s">
        <v>36</v>
      </c>
      <c r="C536" s="128" t="s">
        <v>487</v>
      </c>
      <c r="D536" s="130">
        <v>5500</v>
      </c>
      <c r="E536" s="126" t="s">
        <v>1</v>
      </c>
      <c r="F536" s="131" t="s">
        <v>316</v>
      </c>
      <c r="G536" s="118" t="s">
        <v>296</v>
      </c>
    </row>
    <row r="537" spans="1:7" x14ac:dyDescent="0.25">
      <c r="A537" s="126"/>
      <c r="B537" s="127"/>
      <c r="C537" s="129"/>
      <c r="D537" s="130"/>
      <c r="E537" s="126"/>
      <c r="F537" s="132"/>
      <c r="G537" s="119"/>
    </row>
    <row r="538" spans="1:7" ht="15" customHeight="1" x14ac:dyDescent="0.25">
      <c r="A538" s="126">
        <v>2</v>
      </c>
      <c r="B538" s="127" t="s">
        <v>92</v>
      </c>
      <c r="C538" s="128" t="s">
        <v>488</v>
      </c>
      <c r="D538" s="130">
        <v>2000</v>
      </c>
      <c r="E538" s="126" t="s">
        <v>1</v>
      </c>
      <c r="F538" s="131" t="s">
        <v>316</v>
      </c>
      <c r="G538" s="118" t="s">
        <v>296</v>
      </c>
    </row>
    <row r="539" spans="1:7" x14ac:dyDescent="0.25">
      <c r="A539" s="126"/>
      <c r="B539" s="127"/>
      <c r="C539" s="129"/>
      <c r="D539" s="130"/>
      <c r="E539" s="126"/>
      <c r="F539" s="132"/>
      <c r="G539" s="119"/>
    </row>
    <row r="540" spans="1:7" x14ac:dyDescent="0.25">
      <c r="A540" s="194" t="s">
        <v>29</v>
      </c>
      <c r="B540" s="195"/>
      <c r="C540" s="196"/>
      <c r="D540" s="98">
        <f>SUM(D536,D538)</f>
        <v>7500</v>
      </c>
      <c r="E540" s="2" t="s">
        <v>1</v>
      </c>
      <c r="F540" s="121" t="s">
        <v>296</v>
      </c>
      <c r="G540" s="122"/>
    </row>
    <row r="541" spans="1:7" ht="15" customHeight="1" x14ac:dyDescent="0.25">
      <c r="A541" s="123" t="s">
        <v>147</v>
      </c>
      <c r="B541" s="124"/>
      <c r="C541" s="124"/>
      <c r="D541" s="124"/>
      <c r="E541" s="124"/>
      <c r="F541" s="124"/>
      <c r="G541" s="125"/>
    </row>
    <row r="542" spans="1:7" x14ac:dyDescent="0.25">
      <c r="A542" s="126">
        <v>1</v>
      </c>
      <c r="B542" s="127" t="s">
        <v>148</v>
      </c>
      <c r="C542" s="128" t="s">
        <v>490</v>
      </c>
      <c r="D542" s="130">
        <v>2500</v>
      </c>
      <c r="E542" s="126" t="s">
        <v>1</v>
      </c>
      <c r="F542" s="131" t="s">
        <v>316</v>
      </c>
      <c r="G542" s="118" t="s">
        <v>296</v>
      </c>
    </row>
    <row r="543" spans="1:7" x14ac:dyDescent="0.25">
      <c r="A543" s="126"/>
      <c r="B543" s="127"/>
      <c r="C543" s="129"/>
      <c r="D543" s="130"/>
      <c r="E543" s="126"/>
      <c r="F543" s="132"/>
      <c r="G543" s="119"/>
    </row>
    <row r="544" spans="1:7" ht="15" customHeight="1" x14ac:dyDescent="0.25">
      <c r="A544" s="126">
        <v>2</v>
      </c>
      <c r="B544" s="127" t="s">
        <v>149</v>
      </c>
      <c r="C544" s="128" t="s">
        <v>491</v>
      </c>
      <c r="D544" s="130">
        <v>2000</v>
      </c>
      <c r="E544" s="126" t="s">
        <v>1</v>
      </c>
      <c r="F544" s="131" t="s">
        <v>316</v>
      </c>
      <c r="G544" s="118" t="s">
        <v>296</v>
      </c>
    </row>
    <row r="545" spans="1:7" ht="29.25" customHeight="1" x14ac:dyDescent="0.25">
      <c r="A545" s="126"/>
      <c r="B545" s="127"/>
      <c r="C545" s="129"/>
      <c r="D545" s="130"/>
      <c r="E545" s="126"/>
      <c r="F545" s="132"/>
      <c r="G545" s="119"/>
    </row>
    <row r="546" spans="1:7" x14ac:dyDescent="0.25">
      <c r="A546" s="210">
        <v>3</v>
      </c>
      <c r="B546" s="146" t="s">
        <v>3</v>
      </c>
      <c r="C546" s="16" t="s">
        <v>492</v>
      </c>
      <c r="D546" s="93">
        <v>1200</v>
      </c>
      <c r="E546" s="28" t="s">
        <v>1</v>
      </c>
      <c r="F546" s="131" t="s">
        <v>316</v>
      </c>
      <c r="G546" s="118" t="s">
        <v>296</v>
      </c>
    </row>
    <row r="547" spans="1:7" ht="15" customHeight="1" x14ac:dyDescent="0.25">
      <c r="A547" s="211"/>
      <c r="B547" s="221"/>
      <c r="C547" s="16" t="s">
        <v>493</v>
      </c>
      <c r="D547" s="93">
        <v>350</v>
      </c>
      <c r="E547" s="28" t="s">
        <v>1</v>
      </c>
      <c r="F547" s="213"/>
      <c r="G547" s="186"/>
    </row>
    <row r="548" spans="1:7" x14ac:dyDescent="0.25">
      <c r="A548" s="212"/>
      <c r="B548" s="147"/>
      <c r="C548" s="16" t="s">
        <v>494</v>
      </c>
      <c r="D548" s="93">
        <v>650</v>
      </c>
      <c r="E548" s="28" t="s">
        <v>1</v>
      </c>
      <c r="F548" s="132"/>
      <c r="G548" s="119"/>
    </row>
    <row r="549" spans="1:7" ht="15" customHeight="1" x14ac:dyDescent="0.25">
      <c r="A549" s="194" t="s">
        <v>29</v>
      </c>
      <c r="B549" s="195"/>
      <c r="C549" s="196"/>
      <c r="D549" s="98">
        <f>SUM(D542,D544,D547,D546,D548)</f>
        <v>6700</v>
      </c>
      <c r="E549" s="2" t="s">
        <v>1</v>
      </c>
      <c r="F549" s="121" t="s">
        <v>296</v>
      </c>
      <c r="G549" s="122"/>
    </row>
    <row r="550" spans="1:7" ht="15" customHeight="1" x14ac:dyDescent="0.25">
      <c r="A550" s="123" t="s">
        <v>150</v>
      </c>
      <c r="B550" s="124"/>
      <c r="C550" s="124"/>
      <c r="D550" s="124"/>
      <c r="E550" s="124"/>
      <c r="F550" s="124"/>
      <c r="G550" s="125"/>
    </row>
    <row r="551" spans="1:7" x14ac:dyDescent="0.25">
      <c r="A551" s="126">
        <v>1</v>
      </c>
      <c r="B551" s="127" t="s">
        <v>11</v>
      </c>
      <c r="C551" s="88" t="s">
        <v>495</v>
      </c>
      <c r="D551" s="93">
        <v>2550</v>
      </c>
      <c r="E551" s="28" t="s">
        <v>1</v>
      </c>
      <c r="F551" s="131" t="s">
        <v>316</v>
      </c>
      <c r="G551" s="118" t="s">
        <v>296</v>
      </c>
    </row>
    <row r="552" spans="1:7" x14ac:dyDescent="0.25">
      <c r="A552" s="126"/>
      <c r="B552" s="127"/>
      <c r="C552" s="88" t="s">
        <v>496</v>
      </c>
      <c r="D552" s="93">
        <v>750</v>
      </c>
      <c r="E552" s="28" t="s">
        <v>1</v>
      </c>
      <c r="F552" s="213"/>
      <c r="G552" s="186"/>
    </row>
    <row r="553" spans="1:7" x14ac:dyDescent="0.25">
      <c r="A553" s="126"/>
      <c r="B553" s="127"/>
      <c r="C553" s="88" t="s">
        <v>497</v>
      </c>
      <c r="D553" s="93">
        <v>700</v>
      </c>
      <c r="E553" s="28" t="s">
        <v>1</v>
      </c>
      <c r="F553" s="132"/>
      <c r="G553" s="119"/>
    </row>
    <row r="554" spans="1:7" ht="9" customHeight="1" x14ac:dyDescent="0.25">
      <c r="A554" s="126">
        <v>2</v>
      </c>
      <c r="B554" s="127" t="s">
        <v>41</v>
      </c>
      <c r="C554" s="128" t="s">
        <v>498</v>
      </c>
      <c r="D554" s="130">
        <v>2500</v>
      </c>
      <c r="E554" s="126" t="s">
        <v>1</v>
      </c>
      <c r="F554" s="131" t="s">
        <v>316</v>
      </c>
      <c r="G554" s="118" t="s">
        <v>296</v>
      </c>
    </row>
    <row r="555" spans="1:7" ht="12.75" customHeight="1" x14ac:dyDescent="0.25">
      <c r="A555" s="126"/>
      <c r="B555" s="127"/>
      <c r="C555" s="129"/>
      <c r="D555" s="130"/>
      <c r="E555" s="126"/>
      <c r="F555" s="132"/>
      <c r="G555" s="119"/>
    </row>
    <row r="556" spans="1:7" ht="15" customHeight="1" x14ac:dyDescent="0.25">
      <c r="A556" s="126">
        <v>3</v>
      </c>
      <c r="B556" s="127" t="s">
        <v>151</v>
      </c>
      <c r="C556" s="88" t="s">
        <v>499</v>
      </c>
      <c r="D556" s="93">
        <v>1500</v>
      </c>
      <c r="E556" s="126" t="s">
        <v>1</v>
      </c>
      <c r="F556" s="131" t="s">
        <v>316</v>
      </c>
      <c r="G556" s="118" t="s">
        <v>296</v>
      </c>
    </row>
    <row r="557" spans="1:7" x14ac:dyDescent="0.25">
      <c r="A557" s="126"/>
      <c r="B557" s="127"/>
      <c r="C557" s="88" t="s">
        <v>500</v>
      </c>
      <c r="D557" s="93">
        <v>1000</v>
      </c>
      <c r="E557" s="126"/>
      <c r="F557" s="132"/>
      <c r="G557" s="119"/>
    </row>
    <row r="558" spans="1:7" x14ac:dyDescent="0.25">
      <c r="A558" s="194" t="s">
        <v>29</v>
      </c>
      <c r="B558" s="195"/>
      <c r="C558" s="196"/>
      <c r="D558" s="98">
        <f>SUM(D551,D554,D556,D557,D553,D552)</f>
        <v>9000</v>
      </c>
      <c r="E558" s="2" t="s">
        <v>1</v>
      </c>
      <c r="F558" s="121" t="s">
        <v>296</v>
      </c>
      <c r="G558" s="122"/>
    </row>
    <row r="559" spans="1:7" ht="32.25" customHeight="1" x14ac:dyDescent="0.25">
      <c r="A559" s="201" t="s">
        <v>272</v>
      </c>
      <c r="B559" s="202"/>
      <c r="C559" s="203"/>
      <c r="D559" s="4">
        <v>0</v>
      </c>
      <c r="E559" s="51" t="s">
        <v>34</v>
      </c>
      <c r="F559" s="133">
        <f>SUM(D559,D560,D561)</f>
        <v>60868</v>
      </c>
      <c r="G559" s="134"/>
    </row>
    <row r="560" spans="1:7" ht="15.75" x14ac:dyDescent="0.25">
      <c r="A560" s="204"/>
      <c r="B560" s="205"/>
      <c r="C560" s="206"/>
      <c r="D560" s="4">
        <f>SUM(D533)</f>
        <v>6800</v>
      </c>
      <c r="E560" s="51" t="s">
        <v>7</v>
      </c>
      <c r="F560" s="135"/>
      <c r="G560" s="136"/>
    </row>
    <row r="561" spans="1:7" ht="15.75" x14ac:dyDescent="0.25">
      <c r="A561" s="207"/>
      <c r="B561" s="208"/>
      <c r="C561" s="209"/>
      <c r="D561" s="4">
        <f>SUM(D558,D549,D540,D534,D496)</f>
        <v>54068</v>
      </c>
      <c r="E561" s="51" t="s">
        <v>1</v>
      </c>
      <c r="F561" s="137"/>
      <c r="G561" s="138"/>
    </row>
    <row r="562" spans="1:7" ht="16.5" customHeight="1" x14ac:dyDescent="0.25">
      <c r="A562" s="243" t="s">
        <v>275</v>
      </c>
      <c r="B562" s="244"/>
      <c r="C562" s="244"/>
      <c r="D562" s="244"/>
      <c r="E562" s="244"/>
      <c r="F562" s="244"/>
      <c r="G562" s="245"/>
    </row>
    <row r="563" spans="1:7" ht="15" customHeight="1" x14ac:dyDescent="0.25">
      <c r="A563" s="191" t="s">
        <v>152</v>
      </c>
      <c r="B563" s="192"/>
      <c r="C563" s="192"/>
      <c r="D563" s="192"/>
      <c r="E563" s="192"/>
      <c r="F563" s="192"/>
      <c r="G563" s="193"/>
    </row>
    <row r="564" spans="1:7" x14ac:dyDescent="0.25">
      <c r="A564" s="126">
        <v>1</v>
      </c>
      <c r="B564" s="127" t="s">
        <v>35</v>
      </c>
      <c r="C564" s="88" t="s">
        <v>502</v>
      </c>
      <c r="D564" s="93">
        <v>700</v>
      </c>
      <c r="E564" s="29" t="s">
        <v>1</v>
      </c>
      <c r="F564" s="131" t="s">
        <v>316</v>
      </c>
      <c r="G564" s="118" t="s">
        <v>296</v>
      </c>
    </row>
    <row r="565" spans="1:7" x14ac:dyDescent="0.25">
      <c r="A565" s="126"/>
      <c r="B565" s="127"/>
      <c r="C565" s="88" t="s">
        <v>503</v>
      </c>
      <c r="D565" s="93">
        <v>160</v>
      </c>
      <c r="E565" s="29" t="s">
        <v>1</v>
      </c>
      <c r="F565" s="132"/>
      <c r="G565" s="119"/>
    </row>
    <row r="566" spans="1:7" ht="15" customHeight="1" x14ac:dyDescent="0.25">
      <c r="A566" s="126">
        <v>2</v>
      </c>
      <c r="B566" s="127" t="s">
        <v>153</v>
      </c>
      <c r="C566" s="128" t="s">
        <v>504</v>
      </c>
      <c r="D566" s="130">
        <v>500</v>
      </c>
      <c r="E566" s="126" t="s">
        <v>1</v>
      </c>
      <c r="F566" s="131" t="s">
        <v>316</v>
      </c>
      <c r="G566" s="118" t="s">
        <v>296</v>
      </c>
    </row>
    <row r="567" spans="1:7" x14ac:dyDescent="0.25">
      <c r="A567" s="126"/>
      <c r="B567" s="127"/>
      <c r="C567" s="129"/>
      <c r="D567" s="130"/>
      <c r="E567" s="126"/>
      <c r="F567" s="132"/>
      <c r="G567" s="119"/>
    </row>
    <row r="568" spans="1:7" ht="15" customHeight="1" x14ac:dyDescent="0.25">
      <c r="A568" s="126">
        <v>3</v>
      </c>
      <c r="B568" s="127" t="s">
        <v>41</v>
      </c>
      <c r="C568" s="128" t="s">
        <v>505</v>
      </c>
      <c r="D568" s="130">
        <v>800</v>
      </c>
      <c r="E568" s="126" t="s">
        <v>1</v>
      </c>
      <c r="F568" s="131" t="s">
        <v>316</v>
      </c>
      <c r="G568" s="118" t="s">
        <v>296</v>
      </c>
    </row>
    <row r="569" spans="1:7" x14ac:dyDescent="0.25">
      <c r="A569" s="126"/>
      <c r="B569" s="127"/>
      <c r="C569" s="129"/>
      <c r="D569" s="130"/>
      <c r="E569" s="126"/>
      <c r="F569" s="132"/>
      <c r="G569" s="119"/>
    </row>
    <row r="570" spans="1:7" ht="15" customHeight="1" x14ac:dyDescent="0.25">
      <c r="A570" s="126">
        <v>4</v>
      </c>
      <c r="B570" s="127" t="s">
        <v>154</v>
      </c>
      <c r="C570" s="128" t="s">
        <v>507</v>
      </c>
      <c r="D570" s="130">
        <v>350</v>
      </c>
      <c r="E570" s="126" t="s">
        <v>1</v>
      </c>
      <c r="F570" s="131" t="s">
        <v>316</v>
      </c>
      <c r="G570" s="118" t="s">
        <v>296</v>
      </c>
    </row>
    <row r="571" spans="1:7" x14ac:dyDescent="0.25">
      <c r="A571" s="126"/>
      <c r="B571" s="127"/>
      <c r="C571" s="129"/>
      <c r="D571" s="130"/>
      <c r="E571" s="126"/>
      <c r="F571" s="132"/>
      <c r="G571" s="119"/>
    </row>
    <row r="572" spans="1:7" ht="15" customHeight="1" x14ac:dyDescent="0.25">
      <c r="A572" s="126">
        <v>5</v>
      </c>
      <c r="B572" s="127" t="s">
        <v>6</v>
      </c>
      <c r="C572" s="128" t="s">
        <v>508</v>
      </c>
      <c r="D572" s="130">
        <v>500</v>
      </c>
      <c r="E572" s="126" t="s">
        <v>1</v>
      </c>
      <c r="F572" s="131" t="s">
        <v>316</v>
      </c>
      <c r="G572" s="118" t="s">
        <v>296</v>
      </c>
    </row>
    <row r="573" spans="1:7" x14ac:dyDescent="0.25">
      <c r="A573" s="126"/>
      <c r="B573" s="127"/>
      <c r="C573" s="129"/>
      <c r="D573" s="130"/>
      <c r="E573" s="126"/>
      <c r="F573" s="132"/>
      <c r="G573" s="119"/>
    </row>
    <row r="574" spans="1:7" ht="15" customHeight="1" x14ac:dyDescent="0.25">
      <c r="A574" s="126">
        <v>6</v>
      </c>
      <c r="B574" s="127" t="s">
        <v>132</v>
      </c>
      <c r="C574" s="128" t="s">
        <v>509</v>
      </c>
      <c r="D574" s="130">
        <v>550</v>
      </c>
      <c r="E574" s="126" t="s">
        <v>1</v>
      </c>
      <c r="F574" s="131" t="s">
        <v>316</v>
      </c>
      <c r="G574" s="118" t="s">
        <v>296</v>
      </c>
    </row>
    <row r="575" spans="1:7" ht="21.75" customHeight="1" x14ac:dyDescent="0.25">
      <c r="A575" s="126"/>
      <c r="B575" s="127"/>
      <c r="C575" s="129"/>
      <c r="D575" s="130"/>
      <c r="E575" s="126"/>
      <c r="F575" s="132"/>
      <c r="G575" s="119"/>
    </row>
    <row r="576" spans="1:7" ht="21.75" customHeight="1" x14ac:dyDescent="0.25">
      <c r="A576" s="126">
        <v>7</v>
      </c>
      <c r="B576" s="127" t="s">
        <v>155</v>
      </c>
      <c r="C576" s="128" t="s">
        <v>510</v>
      </c>
      <c r="D576" s="130">
        <v>450</v>
      </c>
      <c r="E576" s="126" t="s">
        <v>1</v>
      </c>
      <c r="F576" s="131" t="s">
        <v>316</v>
      </c>
      <c r="G576" s="118" t="s">
        <v>296</v>
      </c>
    </row>
    <row r="577" spans="1:7" x14ac:dyDescent="0.25">
      <c r="A577" s="126"/>
      <c r="B577" s="127"/>
      <c r="C577" s="129"/>
      <c r="D577" s="130"/>
      <c r="E577" s="126"/>
      <c r="F577" s="132"/>
      <c r="G577" s="119"/>
    </row>
    <row r="578" spans="1:7" ht="15" customHeight="1" x14ac:dyDescent="0.25">
      <c r="A578" s="126">
        <v>8</v>
      </c>
      <c r="B578" s="146" t="s">
        <v>830</v>
      </c>
      <c r="C578" s="154" t="s">
        <v>899</v>
      </c>
      <c r="D578" s="189">
        <v>1200</v>
      </c>
      <c r="E578" s="126" t="s">
        <v>1</v>
      </c>
      <c r="F578" s="131" t="s">
        <v>501</v>
      </c>
      <c r="G578" s="275" t="s">
        <v>831</v>
      </c>
    </row>
    <row r="579" spans="1:7" x14ac:dyDescent="0.25">
      <c r="A579" s="126"/>
      <c r="B579" s="147"/>
      <c r="C579" s="155"/>
      <c r="D579" s="190"/>
      <c r="E579" s="126"/>
      <c r="F579" s="132"/>
      <c r="G579" s="276"/>
    </row>
    <row r="580" spans="1:7" ht="15" customHeight="1" x14ac:dyDescent="0.25">
      <c r="A580" s="126">
        <v>9</v>
      </c>
      <c r="B580" s="146" t="s">
        <v>934</v>
      </c>
      <c r="C580" s="154" t="s">
        <v>912</v>
      </c>
      <c r="D580" s="189">
        <v>1100</v>
      </c>
      <c r="E580" s="126" t="s">
        <v>1</v>
      </c>
      <c r="F580" s="131" t="s">
        <v>501</v>
      </c>
      <c r="G580" s="275"/>
    </row>
    <row r="581" spans="1:7" x14ac:dyDescent="0.25">
      <c r="A581" s="126"/>
      <c r="B581" s="147"/>
      <c r="C581" s="155"/>
      <c r="D581" s="190"/>
      <c r="E581" s="126"/>
      <c r="F581" s="132"/>
      <c r="G581" s="276"/>
    </row>
    <row r="582" spans="1:7" x14ac:dyDescent="0.25">
      <c r="A582" s="194" t="s">
        <v>29</v>
      </c>
      <c r="B582" s="195"/>
      <c r="C582" s="196"/>
      <c r="D582" s="98">
        <f>SUM(D564,D566,D568,D570,D572,D574,D576,D565,D578,D580)</f>
        <v>6310</v>
      </c>
      <c r="E582" s="2" t="s">
        <v>1</v>
      </c>
      <c r="F582" s="121" t="s">
        <v>296</v>
      </c>
      <c r="G582" s="122"/>
    </row>
    <row r="583" spans="1:7" ht="28.5" customHeight="1" x14ac:dyDescent="0.25">
      <c r="A583" s="123" t="s">
        <v>156</v>
      </c>
      <c r="B583" s="124"/>
      <c r="C583" s="124"/>
      <c r="D583" s="124"/>
      <c r="E583" s="124"/>
      <c r="F583" s="124"/>
      <c r="G583" s="125"/>
    </row>
    <row r="584" spans="1:7" x14ac:dyDescent="0.25">
      <c r="A584" s="126">
        <v>1</v>
      </c>
      <c r="B584" s="127" t="s">
        <v>157</v>
      </c>
      <c r="C584" s="128" t="s">
        <v>511</v>
      </c>
      <c r="D584" s="130">
        <v>550</v>
      </c>
      <c r="E584" s="126" t="s">
        <v>7</v>
      </c>
      <c r="F584" s="131" t="s">
        <v>316</v>
      </c>
      <c r="G584" s="118" t="s">
        <v>296</v>
      </c>
    </row>
    <row r="585" spans="1:7" x14ac:dyDescent="0.25">
      <c r="A585" s="126"/>
      <c r="B585" s="127"/>
      <c r="C585" s="129"/>
      <c r="D585" s="130"/>
      <c r="E585" s="126"/>
      <c r="F585" s="132"/>
      <c r="G585" s="119"/>
    </row>
    <row r="586" spans="1:7" ht="15" customHeight="1" x14ac:dyDescent="0.25">
      <c r="A586" s="126">
        <v>2</v>
      </c>
      <c r="B586" s="127" t="s">
        <v>153</v>
      </c>
      <c r="C586" s="16" t="s">
        <v>512</v>
      </c>
      <c r="D586" s="93">
        <v>250</v>
      </c>
      <c r="E586" s="29" t="s">
        <v>1</v>
      </c>
      <c r="F586" s="131" t="s">
        <v>316</v>
      </c>
      <c r="G586" s="118" t="s">
        <v>296</v>
      </c>
    </row>
    <row r="587" spans="1:7" x14ac:dyDescent="0.25">
      <c r="A587" s="126"/>
      <c r="B587" s="127"/>
      <c r="C587" s="16" t="s">
        <v>513</v>
      </c>
      <c r="D587" s="93">
        <v>650</v>
      </c>
      <c r="E587" s="29" t="s">
        <v>1</v>
      </c>
      <c r="F587" s="132"/>
      <c r="G587" s="119"/>
    </row>
    <row r="588" spans="1:7" ht="15" customHeight="1" x14ac:dyDescent="0.25">
      <c r="A588" s="126">
        <v>3</v>
      </c>
      <c r="B588" s="127" t="s">
        <v>105</v>
      </c>
      <c r="C588" s="128" t="s">
        <v>514</v>
      </c>
      <c r="D588" s="130">
        <v>150</v>
      </c>
      <c r="E588" s="126" t="s">
        <v>1</v>
      </c>
      <c r="F588" s="131" t="s">
        <v>316</v>
      </c>
      <c r="G588" s="118" t="s">
        <v>296</v>
      </c>
    </row>
    <row r="589" spans="1:7" x14ac:dyDescent="0.25">
      <c r="A589" s="126"/>
      <c r="B589" s="127"/>
      <c r="C589" s="129"/>
      <c r="D589" s="130"/>
      <c r="E589" s="126"/>
      <c r="F589" s="132"/>
      <c r="G589" s="119"/>
    </row>
    <row r="590" spans="1:7" ht="16.5" customHeight="1" x14ac:dyDescent="0.25">
      <c r="A590" s="126">
        <v>4</v>
      </c>
      <c r="B590" s="146" t="s">
        <v>515</v>
      </c>
      <c r="C590" s="128" t="s">
        <v>516</v>
      </c>
      <c r="D590" s="130">
        <v>900</v>
      </c>
      <c r="E590" s="126" t="s">
        <v>1</v>
      </c>
      <c r="F590" s="131" t="s">
        <v>501</v>
      </c>
      <c r="G590" s="54" t="s">
        <v>832</v>
      </c>
    </row>
    <row r="591" spans="1:7" x14ac:dyDescent="0.25">
      <c r="A591" s="126"/>
      <c r="B591" s="147"/>
      <c r="C591" s="129"/>
      <c r="D591" s="130"/>
      <c r="E591" s="126"/>
      <c r="F591" s="132"/>
      <c r="G591" s="54" t="s">
        <v>833</v>
      </c>
    </row>
    <row r="592" spans="1:7" ht="15" customHeight="1" x14ac:dyDescent="0.25">
      <c r="A592" s="126">
        <v>5</v>
      </c>
      <c r="B592" s="127" t="s">
        <v>158</v>
      </c>
      <c r="C592" s="128" t="s">
        <v>517</v>
      </c>
      <c r="D592" s="130">
        <v>1250</v>
      </c>
      <c r="E592" s="126" t="s">
        <v>1</v>
      </c>
      <c r="F592" s="131" t="s">
        <v>501</v>
      </c>
      <c r="G592" s="118" t="s">
        <v>296</v>
      </c>
    </row>
    <row r="593" spans="1:7" ht="26.25" customHeight="1" x14ac:dyDescent="0.25">
      <c r="A593" s="126"/>
      <c r="B593" s="127"/>
      <c r="C593" s="129"/>
      <c r="D593" s="130"/>
      <c r="E593" s="126"/>
      <c r="F593" s="132"/>
      <c r="G593" s="119"/>
    </row>
    <row r="594" spans="1:7" ht="15" customHeight="1" x14ac:dyDescent="0.25">
      <c r="A594" s="126">
        <v>6</v>
      </c>
      <c r="B594" s="127" t="s">
        <v>935</v>
      </c>
      <c r="C594" s="128" t="s">
        <v>930</v>
      </c>
      <c r="D594" s="130">
        <v>500</v>
      </c>
      <c r="E594" s="126" t="s">
        <v>1</v>
      </c>
      <c r="F594" s="131" t="s">
        <v>501</v>
      </c>
      <c r="G594" s="118" t="s">
        <v>296</v>
      </c>
    </row>
    <row r="595" spans="1:7" ht="26.25" customHeight="1" x14ac:dyDescent="0.25">
      <c r="A595" s="126"/>
      <c r="B595" s="127"/>
      <c r="C595" s="129"/>
      <c r="D595" s="130"/>
      <c r="E595" s="126"/>
      <c r="F595" s="132"/>
      <c r="G595" s="119"/>
    </row>
    <row r="596" spans="1:7" x14ac:dyDescent="0.25">
      <c r="A596" s="156" t="s">
        <v>29</v>
      </c>
      <c r="B596" s="157"/>
      <c r="C596" s="158"/>
      <c r="D596" s="98">
        <f>SUM(D584)</f>
        <v>550</v>
      </c>
      <c r="E596" s="2" t="s">
        <v>7</v>
      </c>
      <c r="F596" s="131" t="s">
        <v>296</v>
      </c>
      <c r="G596" s="144"/>
    </row>
    <row r="597" spans="1:7" ht="23.25" customHeight="1" x14ac:dyDescent="0.25">
      <c r="A597" s="159"/>
      <c r="B597" s="160"/>
      <c r="C597" s="161"/>
      <c r="D597" s="98">
        <f>SUM(D592,D590,D588,D586,D587)</f>
        <v>3200</v>
      </c>
      <c r="E597" s="2" t="s">
        <v>1</v>
      </c>
      <c r="F597" s="132"/>
      <c r="G597" s="145"/>
    </row>
    <row r="598" spans="1:7" ht="22.5" customHeight="1" x14ac:dyDescent="0.25">
      <c r="A598" s="123" t="s">
        <v>159</v>
      </c>
      <c r="B598" s="124"/>
      <c r="C598" s="124"/>
      <c r="D598" s="124"/>
      <c r="E598" s="124"/>
      <c r="F598" s="124"/>
      <c r="G598" s="125"/>
    </row>
    <row r="599" spans="1:7" x14ac:dyDescent="0.25">
      <c r="A599" s="126">
        <v>1</v>
      </c>
      <c r="B599" s="127" t="s">
        <v>6</v>
      </c>
      <c r="C599" s="128" t="s">
        <v>518</v>
      </c>
      <c r="D599" s="130">
        <v>2300</v>
      </c>
      <c r="E599" s="126" t="s">
        <v>7</v>
      </c>
      <c r="F599" s="131" t="s">
        <v>316</v>
      </c>
      <c r="G599" s="118" t="s">
        <v>296</v>
      </c>
    </row>
    <row r="600" spans="1:7" x14ac:dyDescent="0.25">
      <c r="A600" s="126"/>
      <c r="B600" s="127"/>
      <c r="C600" s="129"/>
      <c r="D600" s="130"/>
      <c r="E600" s="126"/>
      <c r="F600" s="132"/>
      <c r="G600" s="119"/>
    </row>
    <row r="601" spans="1:7" ht="15" customHeight="1" x14ac:dyDescent="0.25">
      <c r="A601" s="126">
        <v>2</v>
      </c>
      <c r="B601" s="127" t="s">
        <v>35</v>
      </c>
      <c r="C601" s="128" t="s">
        <v>519</v>
      </c>
      <c r="D601" s="130">
        <v>1100</v>
      </c>
      <c r="E601" s="126" t="s">
        <v>7</v>
      </c>
      <c r="F601" s="131" t="s">
        <v>316</v>
      </c>
      <c r="G601" s="118" t="s">
        <v>296</v>
      </c>
    </row>
    <row r="602" spans="1:7" x14ac:dyDescent="0.25">
      <c r="A602" s="126"/>
      <c r="B602" s="127"/>
      <c r="C602" s="129"/>
      <c r="D602" s="130"/>
      <c r="E602" s="126"/>
      <c r="F602" s="132"/>
      <c r="G602" s="119"/>
    </row>
    <row r="603" spans="1:7" ht="15" customHeight="1" x14ac:dyDescent="0.25">
      <c r="A603" s="126">
        <v>3</v>
      </c>
      <c r="B603" s="127" t="s">
        <v>9</v>
      </c>
      <c r="C603" s="128" t="s">
        <v>520</v>
      </c>
      <c r="D603" s="130">
        <v>1800</v>
      </c>
      <c r="E603" s="126" t="s">
        <v>7</v>
      </c>
      <c r="F603" s="131" t="s">
        <v>316</v>
      </c>
      <c r="G603" s="118" t="s">
        <v>296</v>
      </c>
    </row>
    <row r="604" spans="1:7" x14ac:dyDescent="0.25">
      <c r="A604" s="126"/>
      <c r="B604" s="127"/>
      <c r="C604" s="129"/>
      <c r="D604" s="130"/>
      <c r="E604" s="126"/>
      <c r="F604" s="132"/>
      <c r="G604" s="119"/>
    </row>
    <row r="605" spans="1:7" x14ac:dyDescent="0.25">
      <c r="A605" s="194" t="s">
        <v>29</v>
      </c>
      <c r="B605" s="195"/>
      <c r="C605" s="196"/>
      <c r="D605" s="98">
        <f>SUM(D603,D601,D599)</f>
        <v>5200</v>
      </c>
      <c r="E605" s="2" t="s">
        <v>7</v>
      </c>
      <c r="F605" s="121" t="s">
        <v>296</v>
      </c>
      <c r="G605" s="122"/>
    </row>
    <row r="606" spans="1:7" ht="15" customHeight="1" x14ac:dyDescent="0.25">
      <c r="A606" s="123" t="s">
        <v>160</v>
      </c>
      <c r="B606" s="124"/>
      <c r="C606" s="124"/>
      <c r="D606" s="124"/>
      <c r="E606" s="124"/>
      <c r="F606" s="124"/>
      <c r="G606" s="125"/>
    </row>
    <row r="607" spans="1:7" x14ac:dyDescent="0.25">
      <c r="A607" s="126">
        <v>1</v>
      </c>
      <c r="B607" s="127" t="s">
        <v>100</v>
      </c>
      <c r="C607" s="128" t="s">
        <v>521</v>
      </c>
      <c r="D607" s="130">
        <v>800</v>
      </c>
      <c r="E607" s="126" t="s">
        <v>1</v>
      </c>
      <c r="F607" s="131" t="s">
        <v>316</v>
      </c>
      <c r="G607" s="118" t="s">
        <v>296</v>
      </c>
    </row>
    <row r="608" spans="1:7" x14ac:dyDescent="0.25">
      <c r="A608" s="126"/>
      <c r="B608" s="127"/>
      <c r="C608" s="129"/>
      <c r="D608" s="130"/>
      <c r="E608" s="126"/>
      <c r="F608" s="132"/>
      <c r="G608" s="119"/>
    </row>
    <row r="609" spans="1:7" ht="15" customHeight="1" x14ac:dyDescent="0.25">
      <c r="A609" s="126">
        <v>2</v>
      </c>
      <c r="B609" s="127" t="s">
        <v>93</v>
      </c>
      <c r="C609" s="128" t="s">
        <v>506</v>
      </c>
      <c r="D609" s="130">
        <v>500</v>
      </c>
      <c r="E609" s="126" t="s">
        <v>1</v>
      </c>
      <c r="F609" s="131" t="s">
        <v>316</v>
      </c>
      <c r="G609" s="118" t="s">
        <v>296</v>
      </c>
    </row>
    <row r="610" spans="1:7" x14ac:dyDescent="0.25">
      <c r="A610" s="126"/>
      <c r="B610" s="127"/>
      <c r="C610" s="129"/>
      <c r="D610" s="130"/>
      <c r="E610" s="126"/>
      <c r="F610" s="132"/>
      <c r="G610" s="119"/>
    </row>
    <row r="611" spans="1:7" ht="15" customHeight="1" x14ac:dyDescent="0.25">
      <c r="A611" s="126">
        <v>3</v>
      </c>
      <c r="B611" s="127" t="s">
        <v>105</v>
      </c>
      <c r="C611" s="128" t="s">
        <v>912</v>
      </c>
      <c r="D611" s="130">
        <v>600</v>
      </c>
      <c r="E611" s="126" t="s">
        <v>1</v>
      </c>
      <c r="F611" s="131" t="s">
        <v>316</v>
      </c>
      <c r="G611" s="118" t="s">
        <v>296</v>
      </c>
    </row>
    <row r="612" spans="1:7" x14ac:dyDescent="0.25">
      <c r="A612" s="126"/>
      <c r="B612" s="127"/>
      <c r="C612" s="129"/>
      <c r="D612" s="130"/>
      <c r="E612" s="126"/>
      <c r="F612" s="132"/>
      <c r="G612" s="119"/>
    </row>
    <row r="613" spans="1:7" ht="15" customHeight="1" x14ac:dyDescent="0.25">
      <c r="A613" s="126">
        <v>4</v>
      </c>
      <c r="B613" s="127" t="s">
        <v>2</v>
      </c>
      <c r="C613" s="128" t="s">
        <v>912</v>
      </c>
      <c r="D613" s="130">
        <v>600</v>
      </c>
      <c r="E613" s="126" t="s">
        <v>1</v>
      </c>
      <c r="F613" s="131" t="s">
        <v>316</v>
      </c>
      <c r="G613" s="118" t="s">
        <v>296</v>
      </c>
    </row>
    <row r="614" spans="1:7" x14ac:dyDescent="0.25">
      <c r="A614" s="126"/>
      <c r="B614" s="127"/>
      <c r="C614" s="129"/>
      <c r="D614" s="130"/>
      <c r="E614" s="126"/>
      <c r="F614" s="132"/>
      <c r="G614" s="119"/>
    </row>
    <row r="615" spans="1:7" x14ac:dyDescent="0.25">
      <c r="A615" s="194" t="s">
        <v>29</v>
      </c>
      <c r="B615" s="195"/>
      <c r="C615" s="196"/>
      <c r="D615" s="98">
        <f>SUM(D609,D607,D611,D613)</f>
        <v>2500</v>
      </c>
      <c r="E615" s="2" t="s">
        <v>1</v>
      </c>
      <c r="F615" s="121" t="s">
        <v>296</v>
      </c>
      <c r="G615" s="122"/>
    </row>
    <row r="616" spans="1:7" ht="15" customHeight="1" x14ac:dyDescent="0.25">
      <c r="A616" s="123" t="s">
        <v>161</v>
      </c>
      <c r="B616" s="124"/>
      <c r="C616" s="124"/>
      <c r="D616" s="124"/>
      <c r="E616" s="124"/>
      <c r="F616" s="124"/>
      <c r="G616" s="125"/>
    </row>
    <row r="617" spans="1:7" x14ac:dyDescent="0.25">
      <c r="A617" s="126">
        <v>1</v>
      </c>
      <c r="B617" s="127" t="s">
        <v>162</v>
      </c>
      <c r="C617" s="16" t="s">
        <v>522</v>
      </c>
      <c r="D617" s="93">
        <v>700</v>
      </c>
      <c r="E617" s="29" t="s">
        <v>1</v>
      </c>
      <c r="F617" s="131" t="s">
        <v>316</v>
      </c>
      <c r="G617" s="118" t="s">
        <v>296</v>
      </c>
    </row>
    <row r="618" spans="1:7" x14ac:dyDescent="0.25">
      <c r="A618" s="126"/>
      <c r="B618" s="127"/>
      <c r="C618" s="16" t="s">
        <v>523</v>
      </c>
      <c r="D618" s="93">
        <v>310</v>
      </c>
      <c r="E618" s="29" t="s">
        <v>1</v>
      </c>
      <c r="F618" s="132"/>
      <c r="G618" s="119"/>
    </row>
    <row r="619" spans="1:7" ht="20.25" customHeight="1" x14ac:dyDescent="0.25">
      <c r="A619" s="126">
        <v>2</v>
      </c>
      <c r="B619" s="127" t="s">
        <v>163</v>
      </c>
      <c r="C619" s="128" t="s">
        <v>524</v>
      </c>
      <c r="D619" s="130">
        <v>800</v>
      </c>
      <c r="E619" s="126" t="s">
        <v>1</v>
      </c>
      <c r="F619" s="131" t="s">
        <v>316</v>
      </c>
      <c r="G619" s="118" t="s">
        <v>296</v>
      </c>
    </row>
    <row r="620" spans="1:7" x14ac:dyDescent="0.25">
      <c r="A620" s="126"/>
      <c r="B620" s="127"/>
      <c r="C620" s="129"/>
      <c r="D620" s="130"/>
      <c r="E620" s="126"/>
      <c r="F620" s="132"/>
      <c r="G620" s="119"/>
    </row>
    <row r="621" spans="1:7" ht="15" customHeight="1" x14ac:dyDescent="0.25">
      <c r="A621" s="126">
        <v>3</v>
      </c>
      <c r="B621" s="127" t="s">
        <v>100</v>
      </c>
      <c r="C621" s="128" t="s">
        <v>525</v>
      </c>
      <c r="D621" s="130">
        <v>1250</v>
      </c>
      <c r="E621" s="126" t="s">
        <v>1</v>
      </c>
      <c r="F621" s="131" t="s">
        <v>316</v>
      </c>
      <c r="G621" s="118" t="s">
        <v>296</v>
      </c>
    </row>
    <row r="622" spans="1:7" x14ac:dyDescent="0.25">
      <c r="A622" s="126"/>
      <c r="B622" s="127"/>
      <c r="C622" s="129"/>
      <c r="D622" s="130"/>
      <c r="E622" s="126"/>
      <c r="F622" s="132"/>
      <c r="G622" s="119"/>
    </row>
    <row r="623" spans="1:7" ht="15" customHeight="1" x14ac:dyDescent="0.25">
      <c r="A623" s="126">
        <v>4</v>
      </c>
      <c r="B623" s="127" t="s">
        <v>936</v>
      </c>
      <c r="C623" s="128" t="s">
        <v>912</v>
      </c>
      <c r="D623" s="130">
        <v>1400</v>
      </c>
      <c r="E623" s="126" t="s">
        <v>1</v>
      </c>
      <c r="F623" s="131" t="s">
        <v>316</v>
      </c>
      <c r="G623" s="118" t="s">
        <v>296</v>
      </c>
    </row>
    <row r="624" spans="1:7" ht="51" customHeight="1" x14ac:dyDescent="0.25">
      <c r="A624" s="126"/>
      <c r="B624" s="127"/>
      <c r="C624" s="129"/>
      <c r="D624" s="130"/>
      <c r="E624" s="126"/>
      <c r="F624" s="132"/>
      <c r="G624" s="119"/>
    </row>
    <row r="625" spans="1:7" x14ac:dyDescent="0.25">
      <c r="A625" s="194" t="s">
        <v>29</v>
      </c>
      <c r="B625" s="195"/>
      <c r="C625" s="196"/>
      <c r="D625" s="98">
        <f>SUM(D621,D619,D617,D618,D623)</f>
        <v>4460</v>
      </c>
      <c r="E625" s="2" t="s">
        <v>1</v>
      </c>
      <c r="F625" s="121" t="s">
        <v>296</v>
      </c>
      <c r="G625" s="122"/>
    </row>
    <row r="626" spans="1:7" ht="30" customHeight="1" x14ac:dyDescent="0.25">
      <c r="A626" s="201" t="s">
        <v>274</v>
      </c>
      <c r="B626" s="202"/>
      <c r="C626" s="203"/>
      <c r="D626" s="4">
        <v>0</v>
      </c>
      <c r="E626" s="51" t="s">
        <v>34</v>
      </c>
      <c r="F626" s="133">
        <f>SUM(D626,D627,D628)</f>
        <v>22220</v>
      </c>
      <c r="G626" s="134"/>
    </row>
    <row r="627" spans="1:7" ht="15.75" x14ac:dyDescent="0.25">
      <c r="A627" s="204"/>
      <c r="B627" s="205"/>
      <c r="C627" s="206"/>
      <c r="D627" s="4">
        <f>SUM(D605,D596)</f>
        <v>5750</v>
      </c>
      <c r="E627" s="51" t="s">
        <v>7</v>
      </c>
      <c r="F627" s="135"/>
      <c r="G627" s="136"/>
    </row>
    <row r="628" spans="1:7" ht="15.75" x14ac:dyDescent="0.25">
      <c r="A628" s="207"/>
      <c r="B628" s="208"/>
      <c r="C628" s="209"/>
      <c r="D628" s="4">
        <f>SUM(D625,D615,D597,D582)</f>
        <v>16470</v>
      </c>
      <c r="E628" s="51" t="s">
        <v>1</v>
      </c>
      <c r="F628" s="137"/>
      <c r="G628" s="138"/>
    </row>
    <row r="629" spans="1:7" ht="25.5" customHeight="1" x14ac:dyDescent="0.25">
      <c r="A629" s="243" t="s">
        <v>277</v>
      </c>
      <c r="B629" s="244"/>
      <c r="C629" s="244"/>
      <c r="D629" s="244"/>
      <c r="E629" s="244"/>
      <c r="F629" s="244"/>
      <c r="G629" s="245"/>
    </row>
    <row r="630" spans="1:7" ht="16.5" customHeight="1" x14ac:dyDescent="0.25">
      <c r="A630" s="191" t="s">
        <v>164</v>
      </c>
      <c r="B630" s="192"/>
      <c r="C630" s="192"/>
      <c r="D630" s="192"/>
      <c r="E630" s="192"/>
      <c r="F630" s="192"/>
      <c r="G630" s="193"/>
    </row>
    <row r="631" spans="1:7" x14ac:dyDescent="0.25">
      <c r="A631" s="126" t="s">
        <v>18</v>
      </c>
      <c r="B631" s="127" t="s">
        <v>6</v>
      </c>
      <c r="C631" s="128" t="s">
        <v>526</v>
      </c>
      <c r="D631" s="93">
        <v>500</v>
      </c>
      <c r="E631" s="1" t="s">
        <v>34</v>
      </c>
      <c r="F631" s="131" t="s">
        <v>316</v>
      </c>
      <c r="G631" s="118" t="s">
        <v>296</v>
      </c>
    </row>
    <row r="632" spans="1:7" x14ac:dyDescent="0.25">
      <c r="A632" s="126"/>
      <c r="B632" s="127"/>
      <c r="C632" s="129"/>
      <c r="D632" s="93">
        <v>650</v>
      </c>
      <c r="E632" s="1" t="s">
        <v>7</v>
      </c>
      <c r="F632" s="132"/>
      <c r="G632" s="119"/>
    </row>
    <row r="633" spans="1:7" x14ac:dyDescent="0.25">
      <c r="A633" s="126" t="s">
        <v>20</v>
      </c>
      <c r="B633" s="127" t="s">
        <v>92</v>
      </c>
      <c r="C633" s="128" t="s">
        <v>527</v>
      </c>
      <c r="D633" s="130">
        <v>2050</v>
      </c>
      <c r="E633" s="126" t="s">
        <v>34</v>
      </c>
      <c r="F633" s="131" t="s">
        <v>316</v>
      </c>
      <c r="G633" s="118" t="s">
        <v>296</v>
      </c>
    </row>
    <row r="634" spans="1:7" x14ac:dyDescent="0.25">
      <c r="A634" s="126"/>
      <c r="B634" s="127"/>
      <c r="C634" s="129"/>
      <c r="D634" s="130"/>
      <c r="E634" s="126"/>
      <c r="F634" s="132"/>
      <c r="G634" s="119"/>
    </row>
    <row r="635" spans="1:7" x14ac:dyDescent="0.25">
      <c r="A635" s="126" t="s">
        <v>21</v>
      </c>
      <c r="B635" s="127" t="s">
        <v>4</v>
      </c>
      <c r="C635" s="16" t="s">
        <v>528</v>
      </c>
      <c r="D635" s="93">
        <v>1650</v>
      </c>
      <c r="E635" s="1" t="s">
        <v>34</v>
      </c>
      <c r="F635" s="131" t="s">
        <v>316</v>
      </c>
      <c r="G635" s="118" t="s">
        <v>296</v>
      </c>
    </row>
    <row r="636" spans="1:7" x14ac:dyDescent="0.25">
      <c r="A636" s="126"/>
      <c r="B636" s="127"/>
      <c r="C636" s="16" t="s">
        <v>529</v>
      </c>
      <c r="D636" s="93">
        <v>250</v>
      </c>
      <c r="E636" s="1" t="s">
        <v>7</v>
      </c>
      <c r="F636" s="132"/>
      <c r="G636" s="119"/>
    </row>
    <row r="637" spans="1:7" x14ac:dyDescent="0.25">
      <c r="A637" s="126" t="s">
        <v>22</v>
      </c>
      <c r="B637" s="127" t="s">
        <v>59</v>
      </c>
      <c r="C637" s="128" t="s">
        <v>530</v>
      </c>
      <c r="D637" s="130">
        <v>400</v>
      </c>
      <c r="E637" s="126" t="s">
        <v>34</v>
      </c>
      <c r="F637" s="131" t="s">
        <v>316</v>
      </c>
      <c r="G637" s="118" t="s">
        <v>296</v>
      </c>
    </row>
    <row r="638" spans="1:7" ht="24.75" customHeight="1" x14ac:dyDescent="0.25">
      <c r="A638" s="126"/>
      <c r="B638" s="127"/>
      <c r="C638" s="129"/>
      <c r="D638" s="130"/>
      <c r="E638" s="126"/>
      <c r="F638" s="132"/>
      <c r="G638" s="119"/>
    </row>
    <row r="639" spans="1:7" x14ac:dyDescent="0.25">
      <c r="A639" s="126" t="s">
        <v>23</v>
      </c>
      <c r="B639" s="127" t="s">
        <v>100</v>
      </c>
      <c r="C639" s="128" t="s">
        <v>531</v>
      </c>
      <c r="D639" s="130">
        <v>1400</v>
      </c>
      <c r="E639" s="126" t="s">
        <v>34</v>
      </c>
      <c r="F639" s="131" t="s">
        <v>316</v>
      </c>
      <c r="G639" s="118" t="s">
        <v>296</v>
      </c>
    </row>
    <row r="640" spans="1:7" x14ac:dyDescent="0.25">
      <c r="A640" s="126"/>
      <c r="B640" s="127"/>
      <c r="C640" s="129"/>
      <c r="D640" s="130"/>
      <c r="E640" s="126"/>
      <c r="F640" s="132"/>
      <c r="G640" s="119"/>
    </row>
    <row r="641" spans="1:7" x14ac:dyDescent="0.25">
      <c r="A641" s="126" t="s">
        <v>24</v>
      </c>
      <c r="B641" s="127" t="s">
        <v>10</v>
      </c>
      <c r="C641" s="128" t="s">
        <v>532</v>
      </c>
      <c r="D641" s="130">
        <v>450</v>
      </c>
      <c r="E641" s="126" t="s">
        <v>7</v>
      </c>
      <c r="F641" s="131" t="s">
        <v>316</v>
      </c>
      <c r="G641" s="118" t="s">
        <v>296</v>
      </c>
    </row>
    <row r="642" spans="1:7" x14ac:dyDescent="0.25">
      <c r="A642" s="126"/>
      <c r="B642" s="127"/>
      <c r="C642" s="129"/>
      <c r="D642" s="130"/>
      <c r="E642" s="126"/>
      <c r="F642" s="132"/>
      <c r="G642" s="119"/>
    </row>
    <row r="643" spans="1:7" x14ac:dyDescent="0.25">
      <c r="A643" s="126" t="s">
        <v>25</v>
      </c>
      <c r="B643" s="127" t="s">
        <v>2</v>
      </c>
      <c r="C643" s="128" t="s">
        <v>533</v>
      </c>
      <c r="D643" s="130">
        <v>250</v>
      </c>
      <c r="E643" s="126" t="s">
        <v>7</v>
      </c>
      <c r="F643" s="131" t="s">
        <v>316</v>
      </c>
      <c r="G643" s="118" t="s">
        <v>296</v>
      </c>
    </row>
    <row r="644" spans="1:7" x14ac:dyDescent="0.25">
      <c r="A644" s="126"/>
      <c r="B644" s="127"/>
      <c r="C644" s="129"/>
      <c r="D644" s="130"/>
      <c r="E644" s="126"/>
      <c r="F644" s="132"/>
      <c r="G644" s="119"/>
    </row>
    <row r="645" spans="1:7" x14ac:dyDescent="0.25">
      <c r="A645" s="126" t="s">
        <v>26</v>
      </c>
      <c r="B645" s="127" t="s">
        <v>165</v>
      </c>
      <c r="C645" s="128" t="s">
        <v>534</v>
      </c>
      <c r="D645" s="130">
        <v>200</v>
      </c>
      <c r="E645" s="126" t="s">
        <v>7</v>
      </c>
      <c r="F645" s="131" t="s">
        <v>316</v>
      </c>
      <c r="G645" s="118" t="s">
        <v>296</v>
      </c>
    </row>
    <row r="646" spans="1:7" x14ac:dyDescent="0.25">
      <c r="A646" s="126"/>
      <c r="B646" s="127"/>
      <c r="C646" s="129"/>
      <c r="D646" s="130"/>
      <c r="E646" s="126"/>
      <c r="F646" s="132"/>
      <c r="G646" s="119"/>
    </row>
    <row r="647" spans="1:7" ht="51.75" customHeight="1" x14ac:dyDescent="0.25">
      <c r="A647" s="188" t="s">
        <v>27</v>
      </c>
      <c r="B647" s="187" t="s">
        <v>166</v>
      </c>
      <c r="C647" s="154" t="s">
        <v>774</v>
      </c>
      <c r="D647" s="120">
        <v>800</v>
      </c>
      <c r="E647" s="188" t="s">
        <v>34</v>
      </c>
      <c r="F647" s="148" t="s">
        <v>316</v>
      </c>
      <c r="G647" s="118" t="s">
        <v>296</v>
      </c>
    </row>
    <row r="648" spans="1:7" x14ac:dyDescent="0.25">
      <c r="A648" s="188"/>
      <c r="B648" s="187"/>
      <c r="C648" s="155"/>
      <c r="D648" s="120"/>
      <c r="E648" s="188"/>
      <c r="F648" s="149"/>
      <c r="G648" s="119"/>
    </row>
    <row r="649" spans="1:7" ht="15" customHeight="1" x14ac:dyDescent="0.25">
      <c r="A649" s="188" t="s">
        <v>28</v>
      </c>
      <c r="B649" s="187" t="s">
        <v>167</v>
      </c>
      <c r="C649" s="154" t="s">
        <v>775</v>
      </c>
      <c r="D649" s="96">
        <v>2000</v>
      </c>
      <c r="E649" s="36" t="s">
        <v>1</v>
      </c>
      <c r="F649" s="148" t="s">
        <v>501</v>
      </c>
      <c r="G649" s="118" t="s">
        <v>296</v>
      </c>
    </row>
    <row r="650" spans="1:7" ht="37.5" customHeight="1" x14ac:dyDescent="0.25">
      <c r="A650" s="188"/>
      <c r="B650" s="187"/>
      <c r="C650" s="155"/>
      <c r="D650" s="96">
        <v>2300</v>
      </c>
      <c r="E650" s="36" t="s">
        <v>7</v>
      </c>
      <c r="F650" s="149"/>
      <c r="G650" s="119"/>
    </row>
    <row r="651" spans="1:7" x14ac:dyDescent="0.25">
      <c r="A651" s="156" t="s">
        <v>29</v>
      </c>
      <c r="B651" s="157"/>
      <c r="C651" s="158"/>
      <c r="D651" s="98">
        <f>SUM(D647,D639,D637,D635,D633,D631)</f>
        <v>6800</v>
      </c>
      <c r="E651" s="2" t="s">
        <v>34</v>
      </c>
      <c r="F651" s="131" t="s">
        <v>296</v>
      </c>
      <c r="G651" s="144"/>
    </row>
    <row r="652" spans="1:7" x14ac:dyDescent="0.25">
      <c r="A652" s="215"/>
      <c r="B652" s="216"/>
      <c r="C652" s="217"/>
      <c r="D652" s="98">
        <f>SUM(D650,D645,D643,D641,D636,D632)</f>
        <v>4100</v>
      </c>
      <c r="E652" s="2" t="s">
        <v>7</v>
      </c>
      <c r="F652" s="213"/>
      <c r="G652" s="214"/>
    </row>
    <row r="653" spans="1:7" x14ac:dyDescent="0.25">
      <c r="A653" s="159"/>
      <c r="B653" s="160"/>
      <c r="C653" s="161"/>
      <c r="D653" s="98">
        <f>SUM(D649)</f>
        <v>2000</v>
      </c>
      <c r="E653" s="2" t="s">
        <v>1</v>
      </c>
      <c r="F653" s="132"/>
      <c r="G653" s="145"/>
    </row>
    <row r="654" spans="1:7" ht="15" customHeight="1" x14ac:dyDescent="0.25">
      <c r="A654" s="123" t="s">
        <v>168</v>
      </c>
      <c r="B654" s="124"/>
      <c r="C654" s="124"/>
      <c r="D654" s="124"/>
      <c r="E654" s="124"/>
      <c r="F654" s="124"/>
      <c r="G654" s="125"/>
    </row>
    <row r="655" spans="1:7" ht="15" customHeight="1" x14ac:dyDescent="0.25">
      <c r="A655" s="113"/>
      <c r="B655" s="81"/>
      <c r="C655" s="85"/>
      <c r="D655" s="94"/>
      <c r="E655" s="81"/>
      <c r="F655" s="85"/>
      <c r="G655" s="86"/>
    </row>
    <row r="656" spans="1:7" x14ac:dyDescent="0.25">
      <c r="A656" s="126">
        <v>1</v>
      </c>
      <c r="B656" s="127" t="s">
        <v>6</v>
      </c>
      <c r="C656" s="128" t="s">
        <v>535</v>
      </c>
      <c r="D656" s="93">
        <v>300</v>
      </c>
      <c r="E656" s="1" t="s">
        <v>34</v>
      </c>
      <c r="F656" s="131" t="s">
        <v>316</v>
      </c>
      <c r="G656" s="118" t="s">
        <v>296</v>
      </c>
    </row>
    <row r="657" spans="1:7" x14ac:dyDescent="0.25">
      <c r="A657" s="126"/>
      <c r="B657" s="127"/>
      <c r="C657" s="129"/>
      <c r="D657" s="93">
        <v>1500</v>
      </c>
      <c r="E657" s="1" t="s">
        <v>7</v>
      </c>
      <c r="F657" s="132"/>
      <c r="G657" s="119"/>
    </row>
    <row r="658" spans="1:7" ht="15" customHeight="1" x14ac:dyDescent="0.25">
      <c r="A658" s="126">
        <v>2</v>
      </c>
      <c r="B658" s="127" t="s">
        <v>82</v>
      </c>
      <c r="C658" s="128" t="s">
        <v>536</v>
      </c>
      <c r="D658" s="130">
        <v>300</v>
      </c>
      <c r="E658" s="126" t="s">
        <v>7</v>
      </c>
      <c r="F658" s="131" t="s">
        <v>316</v>
      </c>
      <c r="G658" s="118" t="s">
        <v>296</v>
      </c>
    </row>
    <row r="659" spans="1:7" x14ac:dyDescent="0.25">
      <c r="A659" s="126"/>
      <c r="B659" s="127"/>
      <c r="C659" s="129"/>
      <c r="D659" s="130"/>
      <c r="E659" s="126"/>
      <c r="F659" s="132"/>
      <c r="G659" s="119"/>
    </row>
    <row r="660" spans="1:7" ht="15" customHeight="1" x14ac:dyDescent="0.25">
      <c r="A660" s="126">
        <v>3</v>
      </c>
      <c r="B660" s="127" t="s">
        <v>60</v>
      </c>
      <c r="C660" s="16" t="s">
        <v>537</v>
      </c>
      <c r="D660" s="93">
        <v>1750</v>
      </c>
      <c r="E660" s="29" t="s">
        <v>7</v>
      </c>
      <c r="F660" s="131" t="s">
        <v>316</v>
      </c>
      <c r="G660" s="118" t="s">
        <v>296</v>
      </c>
    </row>
    <row r="661" spans="1:7" x14ac:dyDescent="0.25">
      <c r="A661" s="126"/>
      <c r="B661" s="127"/>
      <c r="C661" s="16" t="s">
        <v>538</v>
      </c>
      <c r="D661" s="93">
        <v>100</v>
      </c>
      <c r="E661" s="29" t="s">
        <v>7</v>
      </c>
      <c r="F661" s="132"/>
      <c r="G661" s="119"/>
    </row>
    <row r="662" spans="1:7" ht="15" customHeight="1" x14ac:dyDescent="0.25">
      <c r="A662" s="126">
        <v>4</v>
      </c>
      <c r="B662" s="127" t="s">
        <v>77</v>
      </c>
      <c r="C662" s="16" t="s">
        <v>539</v>
      </c>
      <c r="D662" s="93">
        <v>350</v>
      </c>
      <c r="E662" s="1" t="s">
        <v>34</v>
      </c>
      <c r="F662" s="131" t="s">
        <v>316</v>
      </c>
      <c r="G662" s="118" t="s">
        <v>296</v>
      </c>
    </row>
    <row r="663" spans="1:7" x14ac:dyDescent="0.25">
      <c r="A663" s="126"/>
      <c r="B663" s="127"/>
      <c r="C663" s="16" t="s">
        <v>540</v>
      </c>
      <c r="D663" s="93">
        <v>400</v>
      </c>
      <c r="E663" s="1" t="s">
        <v>7</v>
      </c>
      <c r="F663" s="132"/>
      <c r="G663" s="119"/>
    </row>
    <row r="664" spans="1:7" x14ac:dyDescent="0.25">
      <c r="A664" s="156" t="s">
        <v>29</v>
      </c>
      <c r="B664" s="157"/>
      <c r="C664" s="158"/>
      <c r="D664" s="98">
        <f>SUM(D662,D656)</f>
        <v>650</v>
      </c>
      <c r="E664" s="2" t="s">
        <v>34</v>
      </c>
      <c r="F664" s="131" t="s">
        <v>296</v>
      </c>
      <c r="G664" s="144"/>
    </row>
    <row r="665" spans="1:7" x14ac:dyDescent="0.25">
      <c r="A665" s="159"/>
      <c r="B665" s="160"/>
      <c r="C665" s="161"/>
      <c r="D665" s="98">
        <f>SUM(D663,D660,D658,D657,D661)</f>
        <v>4050</v>
      </c>
      <c r="E665" s="2" t="s">
        <v>7</v>
      </c>
      <c r="F665" s="132"/>
      <c r="G665" s="145"/>
    </row>
    <row r="666" spans="1:7" ht="15" customHeight="1" x14ac:dyDescent="0.25">
      <c r="A666" s="191" t="s">
        <v>169</v>
      </c>
      <c r="B666" s="192"/>
      <c r="C666" s="192"/>
      <c r="D666" s="192"/>
      <c r="E666" s="192"/>
      <c r="F666" s="192"/>
      <c r="G666" s="193"/>
    </row>
    <row r="667" spans="1:7" x14ac:dyDescent="0.25">
      <c r="A667" s="188">
        <v>1</v>
      </c>
      <c r="B667" s="187" t="s">
        <v>76</v>
      </c>
      <c r="C667" s="154" t="s">
        <v>776</v>
      </c>
      <c r="D667" s="120">
        <v>1160</v>
      </c>
      <c r="E667" s="188" t="s">
        <v>7</v>
      </c>
      <c r="F667" s="131" t="s">
        <v>316</v>
      </c>
      <c r="G667" s="118" t="s">
        <v>296</v>
      </c>
    </row>
    <row r="668" spans="1:7" x14ac:dyDescent="0.25">
      <c r="A668" s="188"/>
      <c r="B668" s="187"/>
      <c r="C668" s="155"/>
      <c r="D668" s="120"/>
      <c r="E668" s="188"/>
      <c r="F668" s="132"/>
      <c r="G668" s="119"/>
    </row>
    <row r="669" spans="1:7" ht="15" customHeight="1" x14ac:dyDescent="0.25">
      <c r="A669" s="188">
        <v>2</v>
      </c>
      <c r="B669" s="187" t="s">
        <v>170</v>
      </c>
      <c r="C669" s="154" t="s">
        <v>777</v>
      </c>
      <c r="D669" s="120">
        <v>300</v>
      </c>
      <c r="E669" s="188" t="s">
        <v>7</v>
      </c>
      <c r="F669" s="131" t="s">
        <v>316</v>
      </c>
      <c r="G669" s="118" t="s">
        <v>296</v>
      </c>
    </row>
    <row r="670" spans="1:7" x14ac:dyDescent="0.25">
      <c r="A670" s="188"/>
      <c r="B670" s="187"/>
      <c r="C670" s="155"/>
      <c r="D670" s="120"/>
      <c r="E670" s="188"/>
      <c r="F670" s="132"/>
      <c r="G670" s="119"/>
    </row>
    <row r="671" spans="1:7" ht="15" customHeight="1" x14ac:dyDescent="0.25">
      <c r="A671" s="188">
        <v>3</v>
      </c>
      <c r="B671" s="187" t="s">
        <v>3</v>
      </c>
      <c r="C671" s="154" t="s">
        <v>779</v>
      </c>
      <c r="D671" s="120">
        <v>640</v>
      </c>
      <c r="E671" s="188" t="s">
        <v>7</v>
      </c>
      <c r="F671" s="131" t="s">
        <v>316</v>
      </c>
      <c r="G671" s="118" t="s">
        <v>296</v>
      </c>
    </row>
    <row r="672" spans="1:7" x14ac:dyDescent="0.25">
      <c r="A672" s="188"/>
      <c r="B672" s="187"/>
      <c r="C672" s="155"/>
      <c r="D672" s="120"/>
      <c r="E672" s="188"/>
      <c r="F672" s="132"/>
      <c r="G672" s="119"/>
    </row>
    <row r="673" spans="1:7" ht="15" customHeight="1" x14ac:dyDescent="0.25">
      <c r="A673" s="188">
        <v>4</v>
      </c>
      <c r="B673" s="187" t="s">
        <v>59</v>
      </c>
      <c r="C673" s="154" t="s">
        <v>780</v>
      </c>
      <c r="D673" s="120">
        <v>800</v>
      </c>
      <c r="E673" s="188" t="s">
        <v>7</v>
      </c>
      <c r="F673" s="131" t="s">
        <v>316</v>
      </c>
      <c r="G673" s="118" t="s">
        <v>296</v>
      </c>
    </row>
    <row r="674" spans="1:7" x14ac:dyDescent="0.25">
      <c r="A674" s="188"/>
      <c r="B674" s="187"/>
      <c r="C674" s="155"/>
      <c r="D674" s="120"/>
      <c r="E674" s="188"/>
      <c r="F674" s="132"/>
      <c r="G674" s="119"/>
    </row>
    <row r="675" spans="1:7" ht="15" customHeight="1" x14ac:dyDescent="0.25">
      <c r="A675" s="188">
        <v>5</v>
      </c>
      <c r="B675" s="187" t="s">
        <v>171</v>
      </c>
      <c r="C675" s="154" t="s">
        <v>781</v>
      </c>
      <c r="D675" s="120">
        <v>410</v>
      </c>
      <c r="E675" s="188" t="s">
        <v>7</v>
      </c>
      <c r="F675" s="131" t="s">
        <v>316</v>
      </c>
      <c r="G675" s="118" t="s">
        <v>296</v>
      </c>
    </row>
    <row r="676" spans="1:7" x14ac:dyDescent="0.25">
      <c r="A676" s="188"/>
      <c r="B676" s="187"/>
      <c r="C676" s="155"/>
      <c r="D676" s="120"/>
      <c r="E676" s="188"/>
      <c r="F676" s="132"/>
      <c r="G676" s="119"/>
    </row>
    <row r="677" spans="1:7" ht="15" customHeight="1" x14ac:dyDescent="0.25">
      <c r="A677" s="188">
        <v>6</v>
      </c>
      <c r="B677" s="187" t="s">
        <v>118</v>
      </c>
      <c r="C677" s="154" t="s">
        <v>782</v>
      </c>
      <c r="D677" s="120">
        <v>720</v>
      </c>
      <c r="E677" s="188" t="s">
        <v>7</v>
      </c>
      <c r="F677" s="131" t="s">
        <v>316</v>
      </c>
      <c r="G677" s="118" t="s">
        <v>296</v>
      </c>
    </row>
    <row r="678" spans="1:7" x14ac:dyDescent="0.25">
      <c r="A678" s="188"/>
      <c r="B678" s="187"/>
      <c r="C678" s="155"/>
      <c r="D678" s="120"/>
      <c r="E678" s="188"/>
      <c r="F678" s="132"/>
      <c r="G678" s="119"/>
    </row>
    <row r="679" spans="1:7" ht="15" customHeight="1" x14ac:dyDescent="0.25">
      <c r="A679" s="188">
        <v>7</v>
      </c>
      <c r="B679" s="187" t="s">
        <v>172</v>
      </c>
      <c r="C679" s="154" t="s">
        <v>783</v>
      </c>
      <c r="D679" s="120">
        <v>300</v>
      </c>
      <c r="E679" s="188" t="s">
        <v>7</v>
      </c>
      <c r="F679" s="131" t="s">
        <v>316</v>
      </c>
      <c r="G679" s="118" t="s">
        <v>296</v>
      </c>
    </row>
    <row r="680" spans="1:7" x14ac:dyDescent="0.25">
      <c r="A680" s="188"/>
      <c r="B680" s="187"/>
      <c r="C680" s="155"/>
      <c r="D680" s="120"/>
      <c r="E680" s="188"/>
      <c r="F680" s="132"/>
      <c r="G680" s="119"/>
    </row>
    <row r="681" spans="1:7" ht="16.5" customHeight="1" x14ac:dyDescent="0.25">
      <c r="A681" s="188">
        <v>8</v>
      </c>
      <c r="B681" s="187" t="s">
        <v>173</v>
      </c>
      <c r="C681" s="154" t="s">
        <v>784</v>
      </c>
      <c r="D681" s="120">
        <v>1800</v>
      </c>
      <c r="E681" s="188" t="s">
        <v>7</v>
      </c>
      <c r="F681" s="131" t="s">
        <v>501</v>
      </c>
      <c r="G681" s="59" t="s">
        <v>834</v>
      </c>
    </row>
    <row r="682" spans="1:7" ht="18" customHeight="1" x14ac:dyDescent="0.25">
      <c r="A682" s="188"/>
      <c r="B682" s="187"/>
      <c r="C682" s="155"/>
      <c r="D682" s="120"/>
      <c r="E682" s="188"/>
      <c r="F682" s="132"/>
      <c r="G682" s="59" t="s">
        <v>835</v>
      </c>
    </row>
    <row r="683" spans="1:7" x14ac:dyDescent="0.25">
      <c r="A683" s="194" t="s">
        <v>29</v>
      </c>
      <c r="B683" s="195"/>
      <c r="C683" s="196"/>
      <c r="D683" s="98">
        <f>SUM(D667,D669,D671,D673,D675,D677,D679,D681)</f>
        <v>6130</v>
      </c>
      <c r="E683" s="2" t="s">
        <v>7</v>
      </c>
      <c r="F683" s="121" t="s">
        <v>296</v>
      </c>
      <c r="G683" s="122"/>
    </row>
    <row r="684" spans="1:7" ht="34.5" customHeight="1" x14ac:dyDescent="0.25">
      <c r="A684" s="201" t="s">
        <v>276</v>
      </c>
      <c r="B684" s="202"/>
      <c r="C684" s="203"/>
      <c r="D684" s="4">
        <f>SUM(D664,D651)</f>
        <v>7450</v>
      </c>
      <c r="E684" s="51" t="s">
        <v>34</v>
      </c>
      <c r="F684" s="133">
        <f>SUM(D684,D685,D686)</f>
        <v>23730</v>
      </c>
      <c r="G684" s="134"/>
    </row>
    <row r="685" spans="1:7" ht="15.75" x14ac:dyDescent="0.25">
      <c r="A685" s="204"/>
      <c r="B685" s="205"/>
      <c r="C685" s="206"/>
      <c r="D685" s="4">
        <f>SUM(D683,D665,D652)</f>
        <v>14280</v>
      </c>
      <c r="E685" s="51" t="s">
        <v>7</v>
      </c>
      <c r="F685" s="135"/>
      <c r="G685" s="136"/>
    </row>
    <row r="686" spans="1:7" ht="15.75" x14ac:dyDescent="0.25">
      <c r="A686" s="207"/>
      <c r="B686" s="208"/>
      <c r="C686" s="209"/>
      <c r="D686" s="4">
        <f>SUM(D653)</f>
        <v>2000</v>
      </c>
      <c r="E686" s="51" t="s">
        <v>1</v>
      </c>
      <c r="F686" s="137"/>
      <c r="G686" s="138"/>
    </row>
    <row r="687" spans="1:7" ht="24.75" customHeight="1" x14ac:dyDescent="0.25">
      <c r="A687" s="246" t="s">
        <v>279</v>
      </c>
      <c r="B687" s="247"/>
      <c r="C687" s="247"/>
      <c r="D687" s="247"/>
      <c r="E687" s="247"/>
      <c r="F687" s="247"/>
      <c r="G687" s="248"/>
    </row>
    <row r="688" spans="1:7" ht="25.5" customHeight="1" x14ac:dyDescent="0.25">
      <c r="A688" s="249" t="s">
        <v>174</v>
      </c>
      <c r="B688" s="250"/>
      <c r="C688" s="250"/>
      <c r="D688" s="250"/>
      <c r="E688" s="250"/>
      <c r="F688" s="250"/>
      <c r="G688" s="251"/>
    </row>
    <row r="689" spans="1:7" x14ac:dyDescent="0.25">
      <c r="A689" s="126" t="s">
        <v>18</v>
      </c>
      <c r="B689" s="127" t="s">
        <v>144</v>
      </c>
      <c r="C689" s="128" t="s">
        <v>541</v>
      </c>
      <c r="D689" s="93">
        <v>1000</v>
      </c>
      <c r="E689" s="1" t="s">
        <v>34</v>
      </c>
      <c r="F689" s="131" t="s">
        <v>316</v>
      </c>
      <c r="G689" s="118" t="s">
        <v>296</v>
      </c>
    </row>
    <row r="690" spans="1:7" ht="33.75" customHeight="1" x14ac:dyDescent="0.25">
      <c r="A690" s="126"/>
      <c r="B690" s="127"/>
      <c r="C690" s="129"/>
      <c r="D690" s="93">
        <v>1000</v>
      </c>
      <c r="E690" s="1" t="s">
        <v>7</v>
      </c>
      <c r="F690" s="132"/>
      <c r="G690" s="119"/>
    </row>
    <row r="691" spans="1:7" x14ac:dyDescent="0.25">
      <c r="A691" s="126" t="s">
        <v>20</v>
      </c>
      <c r="B691" s="127" t="s">
        <v>118</v>
      </c>
      <c r="C691" s="128" t="s">
        <v>542</v>
      </c>
      <c r="D691" s="130">
        <v>900</v>
      </c>
      <c r="E691" s="126" t="s">
        <v>7</v>
      </c>
      <c r="F691" s="131" t="s">
        <v>316</v>
      </c>
      <c r="G691" s="118" t="s">
        <v>296</v>
      </c>
    </row>
    <row r="692" spans="1:7" x14ac:dyDescent="0.25">
      <c r="A692" s="126"/>
      <c r="B692" s="127"/>
      <c r="C692" s="129"/>
      <c r="D692" s="130"/>
      <c r="E692" s="126"/>
      <c r="F692" s="132"/>
      <c r="G692" s="119"/>
    </row>
    <row r="693" spans="1:7" x14ac:dyDescent="0.25">
      <c r="A693" s="126" t="s">
        <v>21</v>
      </c>
      <c r="B693" s="127" t="s">
        <v>175</v>
      </c>
      <c r="C693" s="128" t="s">
        <v>543</v>
      </c>
      <c r="D693" s="130">
        <v>1200</v>
      </c>
      <c r="E693" s="126" t="s">
        <v>7</v>
      </c>
      <c r="F693" s="131" t="s">
        <v>316</v>
      </c>
      <c r="G693" s="118" t="s">
        <v>296</v>
      </c>
    </row>
    <row r="694" spans="1:7" x14ac:dyDescent="0.25">
      <c r="A694" s="126"/>
      <c r="B694" s="127"/>
      <c r="C694" s="129"/>
      <c r="D694" s="130"/>
      <c r="E694" s="126"/>
      <c r="F694" s="132"/>
      <c r="G694" s="119"/>
    </row>
    <row r="695" spans="1:7" x14ac:dyDescent="0.25">
      <c r="A695" s="126" t="s">
        <v>22</v>
      </c>
      <c r="B695" s="127" t="s">
        <v>176</v>
      </c>
      <c r="C695" s="128" t="s">
        <v>544</v>
      </c>
      <c r="D695" s="130">
        <v>900</v>
      </c>
      <c r="E695" s="126" t="s">
        <v>1</v>
      </c>
      <c r="F695" s="131" t="s">
        <v>316</v>
      </c>
      <c r="G695" s="118" t="s">
        <v>296</v>
      </c>
    </row>
    <row r="696" spans="1:7" x14ac:dyDescent="0.25">
      <c r="A696" s="126"/>
      <c r="B696" s="127"/>
      <c r="C696" s="129"/>
      <c r="D696" s="130"/>
      <c r="E696" s="126"/>
      <c r="F696" s="132"/>
      <c r="G696" s="119"/>
    </row>
    <row r="697" spans="1:7" x14ac:dyDescent="0.25">
      <c r="A697" s="156" t="s">
        <v>29</v>
      </c>
      <c r="B697" s="157"/>
      <c r="C697" s="158"/>
      <c r="D697" s="98">
        <f>SUM(D689)</f>
        <v>1000</v>
      </c>
      <c r="E697" s="2" t="s">
        <v>34</v>
      </c>
      <c r="F697" s="131" t="s">
        <v>296</v>
      </c>
      <c r="G697" s="144"/>
    </row>
    <row r="698" spans="1:7" x14ac:dyDescent="0.25">
      <c r="A698" s="215"/>
      <c r="B698" s="216"/>
      <c r="C698" s="217"/>
      <c r="D698" s="98">
        <f>SUM(D693,D691,D690)</f>
        <v>3100</v>
      </c>
      <c r="E698" s="2" t="s">
        <v>7</v>
      </c>
      <c r="F698" s="213"/>
      <c r="G698" s="214"/>
    </row>
    <row r="699" spans="1:7" x14ac:dyDescent="0.25">
      <c r="A699" s="159"/>
      <c r="B699" s="160"/>
      <c r="C699" s="161"/>
      <c r="D699" s="98">
        <f>SUM(D695)</f>
        <v>900</v>
      </c>
      <c r="E699" s="2" t="s">
        <v>1</v>
      </c>
      <c r="F699" s="132"/>
      <c r="G699" s="145"/>
    </row>
    <row r="700" spans="1:7" ht="15" customHeight="1" x14ac:dyDescent="0.25">
      <c r="A700" s="123" t="s">
        <v>177</v>
      </c>
      <c r="B700" s="124"/>
      <c r="C700" s="124"/>
      <c r="D700" s="124"/>
      <c r="E700" s="124"/>
      <c r="F700" s="124"/>
      <c r="G700" s="125"/>
    </row>
    <row r="701" spans="1:7" x14ac:dyDescent="0.25">
      <c r="A701" s="126">
        <v>5</v>
      </c>
      <c r="B701" s="127" t="s">
        <v>11</v>
      </c>
      <c r="C701" s="16" t="s">
        <v>545</v>
      </c>
      <c r="D701" s="130">
        <v>1800</v>
      </c>
      <c r="E701" s="126" t="s">
        <v>7</v>
      </c>
      <c r="F701" s="131" t="s">
        <v>316</v>
      </c>
      <c r="G701" s="118" t="s">
        <v>296</v>
      </c>
    </row>
    <row r="702" spans="1:7" x14ac:dyDescent="0.25">
      <c r="A702" s="126"/>
      <c r="B702" s="127"/>
      <c r="C702" s="16" t="s">
        <v>546</v>
      </c>
      <c r="D702" s="130"/>
      <c r="E702" s="126"/>
      <c r="F702" s="132"/>
      <c r="G702" s="119"/>
    </row>
    <row r="703" spans="1:7" x14ac:dyDescent="0.25">
      <c r="A703" s="156" t="s">
        <v>29</v>
      </c>
      <c r="B703" s="157"/>
      <c r="C703" s="158"/>
      <c r="D703" s="286">
        <f>SUM(D701)</f>
        <v>1800</v>
      </c>
      <c r="E703" s="287" t="s">
        <v>7</v>
      </c>
      <c r="F703" s="131" t="s">
        <v>296</v>
      </c>
      <c r="G703" s="144"/>
    </row>
    <row r="704" spans="1:7" ht="6" customHeight="1" x14ac:dyDescent="0.25">
      <c r="A704" s="159"/>
      <c r="B704" s="160"/>
      <c r="C704" s="161"/>
      <c r="D704" s="286"/>
      <c r="E704" s="287"/>
      <c r="F704" s="132"/>
      <c r="G704" s="145"/>
    </row>
    <row r="705" spans="1:7" ht="15" customHeight="1" x14ac:dyDescent="0.25">
      <c r="A705" s="123" t="s">
        <v>178</v>
      </c>
      <c r="B705" s="124"/>
      <c r="C705" s="124"/>
      <c r="D705" s="124"/>
      <c r="E705" s="124"/>
      <c r="F705" s="124"/>
      <c r="G705" s="125"/>
    </row>
    <row r="706" spans="1:7" x14ac:dyDescent="0.25">
      <c r="A706" s="126">
        <v>1</v>
      </c>
      <c r="B706" s="127" t="s">
        <v>58</v>
      </c>
      <c r="C706" s="128" t="s">
        <v>547</v>
      </c>
      <c r="D706" s="130">
        <v>2100</v>
      </c>
      <c r="E706" s="126" t="s">
        <v>7</v>
      </c>
      <c r="F706" s="131" t="s">
        <v>316</v>
      </c>
      <c r="G706" s="118" t="s">
        <v>296</v>
      </c>
    </row>
    <row r="707" spans="1:7" x14ac:dyDescent="0.25">
      <c r="A707" s="126"/>
      <c r="B707" s="127"/>
      <c r="C707" s="129"/>
      <c r="D707" s="130"/>
      <c r="E707" s="126"/>
      <c r="F707" s="132"/>
      <c r="G707" s="119"/>
    </row>
    <row r="708" spans="1:7" ht="15" customHeight="1" x14ac:dyDescent="0.25">
      <c r="A708" s="126">
        <v>2</v>
      </c>
      <c r="B708" s="127" t="s">
        <v>179</v>
      </c>
      <c r="C708" s="16" t="s">
        <v>548</v>
      </c>
      <c r="D708" s="93">
        <v>550</v>
      </c>
      <c r="E708" s="126" t="s">
        <v>1</v>
      </c>
      <c r="F708" s="131" t="s">
        <v>316</v>
      </c>
      <c r="G708" s="118" t="s">
        <v>296</v>
      </c>
    </row>
    <row r="709" spans="1:7" x14ac:dyDescent="0.25">
      <c r="A709" s="126"/>
      <c r="B709" s="127"/>
      <c r="C709" s="16" t="s">
        <v>549</v>
      </c>
      <c r="D709" s="93">
        <v>450</v>
      </c>
      <c r="E709" s="126"/>
      <c r="F709" s="132"/>
      <c r="G709" s="119"/>
    </row>
    <row r="710" spans="1:7" ht="15" customHeight="1" x14ac:dyDescent="0.25">
      <c r="A710" s="126">
        <v>3</v>
      </c>
      <c r="B710" s="127" t="s">
        <v>180</v>
      </c>
      <c r="C710" s="128" t="s">
        <v>550</v>
      </c>
      <c r="D710" s="130">
        <v>1000</v>
      </c>
      <c r="E710" s="126" t="s">
        <v>1</v>
      </c>
      <c r="F710" s="131" t="s">
        <v>316</v>
      </c>
      <c r="G710" s="118" t="s">
        <v>296</v>
      </c>
    </row>
    <row r="711" spans="1:7" x14ac:dyDescent="0.25">
      <c r="A711" s="126"/>
      <c r="B711" s="127"/>
      <c r="C711" s="129"/>
      <c r="D711" s="130"/>
      <c r="E711" s="126"/>
      <c r="F711" s="132"/>
      <c r="G711" s="119"/>
    </row>
    <row r="712" spans="1:7" ht="29.25" customHeight="1" x14ac:dyDescent="0.25">
      <c r="A712" s="126">
        <v>4</v>
      </c>
      <c r="B712" s="146" t="s">
        <v>883</v>
      </c>
      <c r="C712" s="154" t="s">
        <v>900</v>
      </c>
      <c r="D712" s="189">
        <v>2370</v>
      </c>
      <c r="E712" s="126" t="s">
        <v>1</v>
      </c>
      <c r="F712" s="131" t="s">
        <v>501</v>
      </c>
      <c r="G712" s="54" t="s">
        <v>836</v>
      </c>
    </row>
    <row r="713" spans="1:7" ht="31.5" customHeight="1" x14ac:dyDescent="0.25">
      <c r="A713" s="126"/>
      <c r="B713" s="147"/>
      <c r="C713" s="155"/>
      <c r="D713" s="190"/>
      <c r="E713" s="126"/>
      <c r="F713" s="132"/>
      <c r="G713" s="54" t="s">
        <v>837</v>
      </c>
    </row>
    <row r="714" spans="1:7" ht="17.25" customHeight="1" x14ac:dyDescent="0.25">
      <c r="A714" s="156" t="s">
        <v>29</v>
      </c>
      <c r="B714" s="157"/>
      <c r="C714" s="158"/>
      <c r="D714" s="98">
        <f>SUM(D706)</f>
        <v>2100</v>
      </c>
      <c r="E714" s="2" t="s">
        <v>7</v>
      </c>
      <c r="F714" s="131" t="s">
        <v>296</v>
      </c>
      <c r="G714" s="144"/>
    </row>
    <row r="715" spans="1:7" x14ac:dyDescent="0.25">
      <c r="A715" s="159"/>
      <c r="B715" s="160"/>
      <c r="C715" s="161"/>
      <c r="D715" s="98">
        <f>SUM(D708,D710,D709,D712)</f>
        <v>4370</v>
      </c>
      <c r="E715" s="2" t="s">
        <v>1</v>
      </c>
      <c r="F715" s="132"/>
      <c r="G715" s="145"/>
    </row>
    <row r="716" spans="1:7" ht="15" customHeight="1" x14ac:dyDescent="0.25">
      <c r="A716" s="123" t="s">
        <v>181</v>
      </c>
      <c r="B716" s="124"/>
      <c r="C716" s="124"/>
      <c r="D716" s="124"/>
      <c r="E716" s="124"/>
      <c r="F716" s="124"/>
      <c r="G716" s="125"/>
    </row>
    <row r="717" spans="1:7" x14ac:dyDescent="0.25">
      <c r="A717" s="126">
        <v>1</v>
      </c>
      <c r="B717" s="127" t="s">
        <v>0</v>
      </c>
      <c r="C717" s="128" t="s">
        <v>551</v>
      </c>
      <c r="D717" s="93">
        <v>2000</v>
      </c>
      <c r="E717" s="1" t="s">
        <v>7</v>
      </c>
      <c r="F717" s="131" t="s">
        <v>316</v>
      </c>
      <c r="G717" s="118" t="s">
        <v>296</v>
      </c>
    </row>
    <row r="718" spans="1:7" x14ac:dyDescent="0.25">
      <c r="A718" s="126"/>
      <c r="B718" s="127"/>
      <c r="C718" s="129"/>
      <c r="D718" s="93">
        <v>1000</v>
      </c>
      <c r="E718" s="1" t="s">
        <v>1</v>
      </c>
      <c r="F718" s="132"/>
      <c r="G718" s="119"/>
    </row>
    <row r="719" spans="1:7" x14ac:dyDescent="0.25">
      <c r="A719" s="126">
        <v>2</v>
      </c>
      <c r="B719" s="127" t="s">
        <v>92</v>
      </c>
      <c r="C719" s="128" t="s">
        <v>552</v>
      </c>
      <c r="D719" s="130">
        <v>1000</v>
      </c>
      <c r="E719" s="126" t="s">
        <v>1</v>
      </c>
      <c r="F719" s="131" t="s">
        <v>316</v>
      </c>
      <c r="G719" s="118" t="s">
        <v>296</v>
      </c>
    </row>
    <row r="720" spans="1:7" x14ac:dyDescent="0.25">
      <c r="A720" s="126"/>
      <c r="B720" s="127"/>
      <c r="C720" s="129"/>
      <c r="D720" s="130"/>
      <c r="E720" s="126"/>
      <c r="F720" s="132"/>
      <c r="G720" s="119"/>
    </row>
    <row r="721" spans="1:7" ht="15" customHeight="1" x14ac:dyDescent="0.25">
      <c r="A721" s="126">
        <v>3</v>
      </c>
      <c r="B721" s="127" t="s">
        <v>182</v>
      </c>
      <c r="C721" s="128" t="s">
        <v>553</v>
      </c>
      <c r="D721" s="130">
        <v>952</v>
      </c>
      <c r="E721" s="126" t="s">
        <v>1</v>
      </c>
      <c r="F721" s="131" t="s">
        <v>316</v>
      </c>
      <c r="G721" s="275" t="s">
        <v>838</v>
      </c>
    </row>
    <row r="722" spans="1:7" ht="35.25" customHeight="1" x14ac:dyDescent="0.25">
      <c r="A722" s="126"/>
      <c r="B722" s="127"/>
      <c r="C722" s="129"/>
      <c r="D722" s="130"/>
      <c r="E722" s="126"/>
      <c r="F722" s="132"/>
      <c r="G722" s="276"/>
    </row>
    <row r="723" spans="1:7" ht="15.75" customHeight="1" x14ac:dyDescent="0.25">
      <c r="A723" s="156" t="s">
        <v>29</v>
      </c>
      <c r="B723" s="157"/>
      <c r="C723" s="158"/>
      <c r="D723" s="98">
        <f>SUM(D717)</f>
        <v>2000</v>
      </c>
      <c r="E723" s="2" t="s">
        <v>7</v>
      </c>
      <c r="F723" s="131" t="s">
        <v>296</v>
      </c>
      <c r="G723" s="144"/>
    </row>
    <row r="724" spans="1:7" x14ac:dyDescent="0.25">
      <c r="A724" s="159"/>
      <c r="B724" s="160"/>
      <c r="C724" s="161"/>
      <c r="D724" s="98">
        <f>SUM(D721,D719,D718)</f>
        <v>2952</v>
      </c>
      <c r="E724" s="2" t="s">
        <v>1</v>
      </c>
      <c r="F724" s="132"/>
      <c r="G724" s="145"/>
    </row>
    <row r="725" spans="1:7" ht="32.25" customHeight="1" x14ac:dyDescent="0.25">
      <c r="A725" s="123" t="s">
        <v>183</v>
      </c>
      <c r="B725" s="124"/>
      <c r="C725" s="124"/>
      <c r="D725" s="124"/>
      <c r="E725" s="124"/>
      <c r="F725" s="124"/>
      <c r="G725" s="125"/>
    </row>
    <row r="726" spans="1:7" x14ac:dyDescent="0.25">
      <c r="A726" s="126">
        <v>1</v>
      </c>
      <c r="B726" s="127" t="s">
        <v>6</v>
      </c>
      <c r="C726" s="128" t="s">
        <v>554</v>
      </c>
      <c r="D726" s="93">
        <v>600</v>
      </c>
      <c r="E726" s="1" t="s">
        <v>34</v>
      </c>
      <c r="F726" s="131" t="s">
        <v>316</v>
      </c>
      <c r="G726" s="118" t="s">
        <v>296</v>
      </c>
    </row>
    <row r="727" spans="1:7" x14ac:dyDescent="0.25">
      <c r="A727" s="126"/>
      <c r="B727" s="127"/>
      <c r="C727" s="129"/>
      <c r="D727" s="93">
        <v>1700</v>
      </c>
      <c r="E727" s="1" t="s">
        <v>7</v>
      </c>
      <c r="F727" s="132"/>
      <c r="G727" s="119"/>
    </row>
    <row r="728" spans="1:7" x14ac:dyDescent="0.25">
      <c r="A728" s="210">
        <v>2</v>
      </c>
      <c r="B728" s="146" t="s">
        <v>54</v>
      </c>
      <c r="C728" s="16" t="s">
        <v>555</v>
      </c>
      <c r="D728" s="93">
        <v>250</v>
      </c>
      <c r="E728" s="30" t="s">
        <v>7</v>
      </c>
      <c r="F728" s="131" t="s">
        <v>316</v>
      </c>
      <c r="G728" s="118" t="s">
        <v>296</v>
      </c>
    </row>
    <row r="729" spans="1:7" x14ac:dyDescent="0.25">
      <c r="A729" s="211"/>
      <c r="B729" s="221"/>
      <c r="C729" s="16" t="s">
        <v>556</v>
      </c>
      <c r="D729" s="93">
        <v>400</v>
      </c>
      <c r="E729" s="30" t="s">
        <v>7</v>
      </c>
      <c r="F729" s="213"/>
      <c r="G729" s="186"/>
    </row>
    <row r="730" spans="1:7" ht="15" customHeight="1" x14ac:dyDescent="0.25">
      <c r="A730" s="211"/>
      <c r="B730" s="221"/>
      <c r="C730" s="16" t="s">
        <v>558</v>
      </c>
      <c r="D730" s="93">
        <v>360</v>
      </c>
      <c r="E730" s="30" t="s">
        <v>7</v>
      </c>
      <c r="F730" s="213"/>
      <c r="G730" s="186"/>
    </row>
    <row r="731" spans="1:7" x14ac:dyDescent="0.25">
      <c r="A731" s="212"/>
      <c r="B731" s="147"/>
      <c r="C731" s="16" t="s">
        <v>567</v>
      </c>
      <c r="D731" s="93">
        <v>400</v>
      </c>
      <c r="E731" s="30" t="s">
        <v>7</v>
      </c>
      <c r="F731" s="132"/>
      <c r="G731" s="119"/>
    </row>
    <row r="732" spans="1:7" x14ac:dyDescent="0.25">
      <c r="A732" s="188">
        <v>3</v>
      </c>
      <c r="B732" s="187" t="s">
        <v>184</v>
      </c>
      <c r="C732" s="22" t="s">
        <v>557</v>
      </c>
      <c r="D732" s="96">
        <v>400</v>
      </c>
      <c r="E732" s="31" t="s">
        <v>7</v>
      </c>
      <c r="F732" s="131" t="s">
        <v>316</v>
      </c>
      <c r="G732" s="118" t="s">
        <v>296</v>
      </c>
    </row>
    <row r="733" spans="1:7" x14ac:dyDescent="0.25">
      <c r="A733" s="188"/>
      <c r="B733" s="187"/>
      <c r="C733" s="22" t="s">
        <v>559</v>
      </c>
      <c r="D733" s="96">
        <v>280</v>
      </c>
      <c r="E733" s="31" t="s">
        <v>34</v>
      </c>
      <c r="F733" s="132"/>
      <c r="G733" s="119"/>
    </row>
    <row r="734" spans="1:7" ht="15" customHeight="1" x14ac:dyDescent="0.25">
      <c r="A734" s="126">
        <v>4</v>
      </c>
      <c r="B734" s="127" t="s">
        <v>131</v>
      </c>
      <c r="C734" s="16" t="s">
        <v>560</v>
      </c>
      <c r="D734" s="93">
        <v>500</v>
      </c>
      <c r="E734" s="30" t="s">
        <v>7</v>
      </c>
      <c r="F734" s="131" t="s">
        <v>316</v>
      </c>
      <c r="G734" s="118" t="s">
        <v>296</v>
      </c>
    </row>
    <row r="735" spans="1:7" x14ac:dyDescent="0.25">
      <c r="A735" s="126"/>
      <c r="B735" s="127"/>
      <c r="C735" s="16" t="s">
        <v>561</v>
      </c>
      <c r="D735" s="93">
        <v>550</v>
      </c>
      <c r="E735" s="30" t="s">
        <v>7</v>
      </c>
      <c r="F735" s="132"/>
      <c r="G735" s="119"/>
    </row>
    <row r="736" spans="1:7" ht="15" customHeight="1" x14ac:dyDescent="0.25">
      <c r="A736" s="126">
        <v>5</v>
      </c>
      <c r="B736" s="127" t="s">
        <v>132</v>
      </c>
      <c r="C736" s="16" t="s">
        <v>562</v>
      </c>
      <c r="D736" s="93">
        <v>1500</v>
      </c>
      <c r="E736" s="1" t="s">
        <v>7</v>
      </c>
      <c r="F736" s="131" t="s">
        <v>316</v>
      </c>
      <c r="G736" s="118" t="s">
        <v>296</v>
      </c>
    </row>
    <row r="737" spans="1:7" x14ac:dyDescent="0.25">
      <c r="A737" s="126"/>
      <c r="B737" s="127"/>
      <c r="C737" s="16" t="s">
        <v>563</v>
      </c>
      <c r="D737" s="93">
        <v>500</v>
      </c>
      <c r="E737" s="1" t="s">
        <v>1</v>
      </c>
      <c r="F737" s="132"/>
      <c r="G737" s="119"/>
    </row>
    <row r="738" spans="1:7" ht="15" customHeight="1" x14ac:dyDescent="0.25">
      <c r="A738" s="126">
        <v>6</v>
      </c>
      <c r="B738" s="127" t="s">
        <v>60</v>
      </c>
      <c r="C738" s="128" t="s">
        <v>564</v>
      </c>
      <c r="D738" s="130">
        <v>300</v>
      </c>
      <c r="E738" s="126" t="s">
        <v>1</v>
      </c>
      <c r="F738" s="131" t="s">
        <v>316</v>
      </c>
      <c r="G738" s="118" t="s">
        <v>296</v>
      </c>
    </row>
    <row r="739" spans="1:7" x14ac:dyDescent="0.25">
      <c r="A739" s="126"/>
      <c r="B739" s="127"/>
      <c r="C739" s="129"/>
      <c r="D739" s="130"/>
      <c r="E739" s="126"/>
      <c r="F739" s="132"/>
      <c r="G739" s="119"/>
    </row>
    <row r="740" spans="1:7" ht="15" customHeight="1" x14ac:dyDescent="0.25">
      <c r="A740" s="210">
        <v>7</v>
      </c>
      <c r="B740" s="146" t="s">
        <v>105</v>
      </c>
      <c r="C740" s="128" t="s">
        <v>565</v>
      </c>
      <c r="D740" s="109">
        <v>400</v>
      </c>
      <c r="E740" s="108" t="s">
        <v>1</v>
      </c>
      <c r="F740" s="131" t="s">
        <v>316</v>
      </c>
      <c r="G740" s="118" t="s">
        <v>296</v>
      </c>
    </row>
    <row r="741" spans="1:7" ht="18" customHeight="1" x14ac:dyDescent="0.25">
      <c r="A741" s="212"/>
      <c r="B741" s="147"/>
      <c r="C741" s="129"/>
      <c r="D741" s="109">
        <v>1350</v>
      </c>
      <c r="E741" s="108" t="s">
        <v>34</v>
      </c>
      <c r="F741" s="132"/>
      <c r="G741" s="119"/>
    </row>
    <row r="742" spans="1:7" x14ac:dyDescent="0.25">
      <c r="A742" s="126">
        <v>8</v>
      </c>
      <c r="B742" s="127" t="s">
        <v>86</v>
      </c>
      <c r="C742" s="128" t="s">
        <v>566</v>
      </c>
      <c r="D742" s="130">
        <v>200</v>
      </c>
      <c r="E742" s="126" t="s">
        <v>1</v>
      </c>
      <c r="F742" s="131" t="s">
        <v>316</v>
      </c>
      <c r="G742" s="118" t="s">
        <v>296</v>
      </c>
    </row>
    <row r="743" spans="1:7" x14ac:dyDescent="0.25">
      <c r="A743" s="126"/>
      <c r="B743" s="127"/>
      <c r="C743" s="129"/>
      <c r="D743" s="130"/>
      <c r="E743" s="126"/>
      <c r="F743" s="132"/>
      <c r="G743" s="119"/>
    </row>
    <row r="744" spans="1:7" ht="15" customHeight="1" x14ac:dyDescent="0.25">
      <c r="A744" s="198">
        <v>9</v>
      </c>
      <c r="B744" s="224" t="s">
        <v>568</v>
      </c>
      <c r="C744" s="128" t="s">
        <v>569</v>
      </c>
      <c r="D744" s="130">
        <v>100</v>
      </c>
      <c r="E744" s="126" t="s">
        <v>1</v>
      </c>
      <c r="F744" s="131" t="s">
        <v>316</v>
      </c>
      <c r="G744" s="118" t="s">
        <v>296</v>
      </c>
    </row>
    <row r="745" spans="1:7" x14ac:dyDescent="0.25">
      <c r="A745" s="200"/>
      <c r="B745" s="226"/>
      <c r="C745" s="129"/>
      <c r="D745" s="130"/>
      <c r="E745" s="126"/>
      <c r="F745" s="132"/>
      <c r="G745" s="119"/>
    </row>
    <row r="746" spans="1:7" x14ac:dyDescent="0.25">
      <c r="A746" s="126">
        <v>10</v>
      </c>
      <c r="B746" s="127" t="s">
        <v>185</v>
      </c>
      <c r="C746" s="128" t="s">
        <v>570</v>
      </c>
      <c r="D746" s="130">
        <v>260</v>
      </c>
      <c r="E746" s="126" t="s">
        <v>7</v>
      </c>
      <c r="F746" s="131" t="s">
        <v>501</v>
      </c>
      <c r="G746" s="118" t="s">
        <v>296</v>
      </c>
    </row>
    <row r="747" spans="1:7" ht="30.75" customHeight="1" x14ac:dyDescent="0.25">
      <c r="A747" s="126"/>
      <c r="B747" s="127"/>
      <c r="C747" s="129"/>
      <c r="D747" s="130"/>
      <c r="E747" s="126"/>
      <c r="F747" s="132"/>
      <c r="G747" s="119"/>
    </row>
    <row r="748" spans="1:7" ht="18.75" customHeight="1" x14ac:dyDescent="0.25">
      <c r="A748" s="156" t="s">
        <v>29</v>
      </c>
      <c r="B748" s="157"/>
      <c r="C748" s="158"/>
      <c r="D748" s="98">
        <f>SUM(D741,D726,D733)</f>
        <v>2230</v>
      </c>
      <c r="E748" s="2" t="s">
        <v>34</v>
      </c>
      <c r="F748" s="131" t="s">
        <v>296</v>
      </c>
      <c r="G748" s="144"/>
    </row>
    <row r="749" spans="1:7" x14ac:dyDescent="0.25">
      <c r="A749" s="215"/>
      <c r="B749" s="216"/>
      <c r="C749" s="217"/>
      <c r="D749" s="98">
        <f>SUM(D746,D736,D735,D734,D732,D731,D730,D729,D728,D727)</f>
        <v>6320</v>
      </c>
      <c r="E749" s="2" t="s">
        <v>7</v>
      </c>
      <c r="F749" s="213"/>
      <c r="G749" s="214"/>
    </row>
    <row r="750" spans="1:7" x14ac:dyDescent="0.25">
      <c r="A750" s="159"/>
      <c r="B750" s="160"/>
      <c r="C750" s="161"/>
      <c r="D750" s="98">
        <f>SUM(D744,D742,D740,D738,D737)</f>
        <v>1500</v>
      </c>
      <c r="E750" s="2" t="s">
        <v>1</v>
      </c>
      <c r="F750" s="132"/>
      <c r="G750" s="145"/>
    </row>
    <row r="751" spans="1:7" ht="15" customHeight="1" x14ac:dyDescent="0.25">
      <c r="A751" s="123" t="s">
        <v>186</v>
      </c>
      <c r="B751" s="124"/>
      <c r="C751" s="124"/>
      <c r="D751" s="124"/>
      <c r="E751" s="124"/>
      <c r="F751" s="124"/>
      <c r="G751" s="125"/>
    </row>
    <row r="752" spans="1:7" ht="15" customHeight="1" x14ac:dyDescent="0.25">
      <c r="A752" s="113"/>
      <c r="B752" s="81"/>
      <c r="C752" s="85"/>
      <c r="D752" s="94"/>
      <c r="E752" s="81"/>
      <c r="F752" s="85"/>
      <c r="G752" s="86"/>
    </row>
    <row r="753" spans="1:7" x14ac:dyDescent="0.25">
      <c r="A753" s="126">
        <v>1</v>
      </c>
      <c r="B753" s="127" t="s">
        <v>187</v>
      </c>
      <c r="C753" s="128" t="s">
        <v>571</v>
      </c>
      <c r="D753" s="130">
        <v>2500</v>
      </c>
      <c r="E753" s="126" t="s">
        <v>7</v>
      </c>
      <c r="F753" s="131" t="s">
        <v>316</v>
      </c>
      <c r="G753" s="118" t="s">
        <v>296</v>
      </c>
    </row>
    <row r="754" spans="1:7" x14ac:dyDescent="0.25">
      <c r="A754" s="126"/>
      <c r="B754" s="127"/>
      <c r="C754" s="129"/>
      <c r="D754" s="130"/>
      <c r="E754" s="126"/>
      <c r="F754" s="132"/>
      <c r="G754" s="119"/>
    </row>
    <row r="755" spans="1:7" x14ac:dyDescent="0.25">
      <c r="A755" s="126">
        <v>2</v>
      </c>
      <c r="B755" s="127" t="s">
        <v>188</v>
      </c>
      <c r="C755" s="128" t="s">
        <v>572</v>
      </c>
      <c r="D755" s="130">
        <v>1000</v>
      </c>
      <c r="E755" s="126" t="s">
        <v>1</v>
      </c>
      <c r="F755" s="131" t="s">
        <v>316</v>
      </c>
      <c r="G755" s="118" t="s">
        <v>296</v>
      </c>
    </row>
    <row r="756" spans="1:7" x14ac:dyDescent="0.25">
      <c r="A756" s="126"/>
      <c r="B756" s="127"/>
      <c r="C756" s="129"/>
      <c r="D756" s="130"/>
      <c r="E756" s="126"/>
      <c r="F756" s="132"/>
      <c r="G756" s="119"/>
    </row>
    <row r="757" spans="1:7" ht="48.75" customHeight="1" x14ac:dyDescent="0.25">
      <c r="A757" s="114">
        <v>3</v>
      </c>
      <c r="B757" s="34" t="s">
        <v>839</v>
      </c>
      <c r="C757" s="16" t="s">
        <v>573</v>
      </c>
      <c r="D757" s="93">
        <v>700</v>
      </c>
      <c r="E757" s="33" t="s">
        <v>7</v>
      </c>
      <c r="F757" s="45" t="s">
        <v>316</v>
      </c>
      <c r="G757" s="59" t="s">
        <v>840</v>
      </c>
    </row>
    <row r="758" spans="1:7" ht="22.5" x14ac:dyDescent="0.25">
      <c r="A758" s="114">
        <v>4</v>
      </c>
      <c r="B758" s="34" t="s">
        <v>574</v>
      </c>
      <c r="C758" s="16" t="s">
        <v>575</v>
      </c>
      <c r="D758" s="93">
        <v>550</v>
      </c>
      <c r="E758" s="33" t="s">
        <v>7</v>
      </c>
      <c r="F758" s="45" t="s">
        <v>316</v>
      </c>
      <c r="G758" s="58" t="s">
        <v>296</v>
      </c>
    </row>
    <row r="759" spans="1:7" x14ac:dyDescent="0.25">
      <c r="A759" s="156" t="s">
        <v>29</v>
      </c>
      <c r="B759" s="157"/>
      <c r="C759" s="158"/>
      <c r="D759" s="98">
        <f>SUM(D753,D757,D758)</f>
        <v>3750</v>
      </c>
      <c r="E759" s="2" t="s">
        <v>7</v>
      </c>
      <c r="F759" s="277" t="s">
        <v>296</v>
      </c>
      <c r="G759" s="144"/>
    </row>
    <row r="760" spans="1:7" x14ac:dyDescent="0.25">
      <c r="A760" s="159"/>
      <c r="B760" s="160"/>
      <c r="C760" s="161"/>
      <c r="D760" s="98">
        <f>SUM(D755)</f>
        <v>1000</v>
      </c>
      <c r="E760" s="2" t="s">
        <v>1</v>
      </c>
      <c r="F760" s="132"/>
      <c r="G760" s="145"/>
    </row>
    <row r="761" spans="1:7" ht="15" customHeight="1" x14ac:dyDescent="0.25">
      <c r="A761" s="123" t="s">
        <v>189</v>
      </c>
      <c r="B761" s="124"/>
      <c r="C761" s="124"/>
      <c r="D761" s="124"/>
      <c r="E761" s="124"/>
      <c r="F761" s="124"/>
      <c r="G761" s="125"/>
    </row>
    <row r="762" spans="1:7" x14ac:dyDescent="0.25">
      <c r="A762" s="188">
        <v>1</v>
      </c>
      <c r="B762" s="187" t="s">
        <v>73</v>
      </c>
      <c r="C762" s="154" t="s">
        <v>785</v>
      </c>
      <c r="D762" s="120">
        <v>3000</v>
      </c>
      <c r="E762" s="188" t="s">
        <v>1</v>
      </c>
      <c r="F762" s="198" t="s">
        <v>19</v>
      </c>
      <c r="G762" s="118" t="s">
        <v>296</v>
      </c>
    </row>
    <row r="763" spans="1:7" x14ac:dyDescent="0.25">
      <c r="A763" s="188"/>
      <c r="B763" s="187"/>
      <c r="C763" s="155"/>
      <c r="D763" s="120"/>
      <c r="E763" s="188"/>
      <c r="F763" s="200"/>
      <c r="G763" s="119"/>
    </row>
    <row r="764" spans="1:7" x14ac:dyDescent="0.25">
      <c r="A764" s="188">
        <v>2</v>
      </c>
      <c r="B764" s="187" t="s">
        <v>190</v>
      </c>
      <c r="C764" s="154" t="s">
        <v>797</v>
      </c>
      <c r="D764" s="120">
        <v>3700</v>
      </c>
      <c r="E764" s="188" t="s">
        <v>1</v>
      </c>
      <c r="F764" s="198" t="s">
        <v>64</v>
      </c>
      <c r="G764" s="118" t="s">
        <v>296</v>
      </c>
    </row>
    <row r="765" spans="1:7" ht="23.25" customHeight="1" x14ac:dyDescent="0.25">
      <c r="A765" s="188"/>
      <c r="B765" s="187"/>
      <c r="C765" s="155"/>
      <c r="D765" s="120"/>
      <c r="E765" s="188"/>
      <c r="F765" s="200"/>
      <c r="G765" s="119"/>
    </row>
    <row r="766" spans="1:7" ht="15" customHeight="1" x14ac:dyDescent="0.25">
      <c r="A766" s="252" t="s">
        <v>29</v>
      </c>
      <c r="B766" s="253"/>
      <c r="C766" s="254"/>
      <c r="D766" s="24">
        <f>SUM(D762,D764)</f>
        <v>6700</v>
      </c>
      <c r="E766" s="25" t="s">
        <v>1</v>
      </c>
      <c r="F766" s="232" t="s">
        <v>296</v>
      </c>
      <c r="G766" s="233"/>
    </row>
    <row r="767" spans="1:7" ht="31.5" customHeight="1" x14ac:dyDescent="0.25">
      <c r="A767" s="201" t="s">
        <v>278</v>
      </c>
      <c r="B767" s="202"/>
      <c r="C767" s="203"/>
      <c r="D767" s="4">
        <f>SUM(D748,D697)</f>
        <v>3230</v>
      </c>
      <c r="E767" s="51" t="s">
        <v>34</v>
      </c>
      <c r="F767" s="133">
        <f>SUM(D769,D768,D767)</f>
        <v>39722</v>
      </c>
      <c r="G767" s="134"/>
    </row>
    <row r="768" spans="1:7" ht="15.75" x14ac:dyDescent="0.25">
      <c r="A768" s="204"/>
      <c r="B768" s="205"/>
      <c r="C768" s="206"/>
      <c r="D768" s="4">
        <f>SUM(D759,D749,D723,D714,D703,D698)</f>
        <v>19070</v>
      </c>
      <c r="E768" s="51" t="s">
        <v>7</v>
      </c>
      <c r="F768" s="135"/>
      <c r="G768" s="136"/>
    </row>
    <row r="769" spans="1:7" ht="15.75" customHeight="1" x14ac:dyDescent="0.25">
      <c r="A769" s="207"/>
      <c r="B769" s="208"/>
      <c r="C769" s="209"/>
      <c r="D769" s="4">
        <f>SUM(D766,D760,D750,D724,D715,D699)</f>
        <v>17422</v>
      </c>
      <c r="E769" s="51" t="s">
        <v>1</v>
      </c>
      <c r="F769" s="137"/>
      <c r="G769" s="138"/>
    </row>
    <row r="770" spans="1:7" ht="28.5" customHeight="1" x14ac:dyDescent="0.25">
      <c r="A770" s="151" t="s">
        <v>281</v>
      </c>
      <c r="B770" s="152"/>
      <c r="C770" s="152"/>
      <c r="D770" s="152"/>
      <c r="E770" s="152"/>
      <c r="F770" s="152"/>
      <c r="G770" s="153"/>
    </row>
    <row r="771" spans="1:7" ht="24.75" customHeight="1" x14ac:dyDescent="0.25">
      <c r="A771" s="123" t="s">
        <v>191</v>
      </c>
      <c r="B771" s="124"/>
      <c r="C771" s="124"/>
      <c r="D771" s="124"/>
      <c r="E771" s="124"/>
      <c r="F771" s="124"/>
      <c r="G771" s="125"/>
    </row>
    <row r="772" spans="1:7" ht="9.75" customHeight="1" x14ac:dyDescent="0.25">
      <c r="A772" s="126" t="s">
        <v>18</v>
      </c>
      <c r="B772" s="127" t="s">
        <v>35</v>
      </c>
      <c r="C772" s="128" t="s">
        <v>576</v>
      </c>
      <c r="D772" s="130">
        <v>1300</v>
      </c>
      <c r="E772" s="126" t="s">
        <v>7</v>
      </c>
      <c r="F772" s="131" t="s">
        <v>316</v>
      </c>
      <c r="G772" s="118" t="s">
        <v>296</v>
      </c>
    </row>
    <row r="773" spans="1:7" x14ac:dyDescent="0.25">
      <c r="A773" s="126"/>
      <c r="B773" s="127"/>
      <c r="C773" s="129"/>
      <c r="D773" s="130"/>
      <c r="E773" s="126"/>
      <c r="F773" s="132"/>
      <c r="G773" s="119"/>
    </row>
    <row r="774" spans="1:7" x14ac:dyDescent="0.25">
      <c r="A774" s="126" t="s">
        <v>20</v>
      </c>
      <c r="B774" s="127" t="s">
        <v>57</v>
      </c>
      <c r="C774" s="16" t="s">
        <v>579</v>
      </c>
      <c r="D774" s="93">
        <v>1200</v>
      </c>
      <c r="E774" s="32" t="s">
        <v>7</v>
      </c>
      <c r="F774" s="131" t="s">
        <v>316</v>
      </c>
      <c r="G774" s="118" t="s">
        <v>296</v>
      </c>
    </row>
    <row r="775" spans="1:7" x14ac:dyDescent="0.25">
      <c r="A775" s="126"/>
      <c r="B775" s="127"/>
      <c r="C775" s="16" t="s">
        <v>580</v>
      </c>
      <c r="D775" s="93">
        <v>350</v>
      </c>
      <c r="E775" s="32" t="s">
        <v>7</v>
      </c>
      <c r="F775" s="132"/>
      <c r="G775" s="119"/>
    </row>
    <row r="776" spans="1:7" x14ac:dyDescent="0.25">
      <c r="A776" s="126" t="s">
        <v>21</v>
      </c>
      <c r="B776" s="127" t="s">
        <v>58</v>
      </c>
      <c r="C776" s="16" t="s">
        <v>581</v>
      </c>
      <c r="D776" s="93">
        <v>500</v>
      </c>
      <c r="E776" s="32" t="s">
        <v>7</v>
      </c>
      <c r="F776" s="131" t="s">
        <v>316</v>
      </c>
      <c r="G776" s="118" t="s">
        <v>296</v>
      </c>
    </row>
    <row r="777" spans="1:7" x14ac:dyDescent="0.25">
      <c r="A777" s="126"/>
      <c r="B777" s="127"/>
      <c r="C777" s="16" t="s">
        <v>582</v>
      </c>
      <c r="D777" s="93">
        <v>200</v>
      </c>
      <c r="E777" s="32" t="s">
        <v>7</v>
      </c>
      <c r="F777" s="132"/>
      <c r="G777" s="119"/>
    </row>
    <row r="778" spans="1:7" x14ac:dyDescent="0.25">
      <c r="A778" s="210" t="s">
        <v>22</v>
      </c>
      <c r="B778" s="146" t="s">
        <v>192</v>
      </c>
      <c r="C778" s="16" t="s">
        <v>583</v>
      </c>
      <c r="D778" s="93">
        <v>910</v>
      </c>
      <c r="E778" s="32" t="s">
        <v>7</v>
      </c>
      <c r="F778" s="131" t="s">
        <v>316</v>
      </c>
      <c r="G778" s="118" t="s">
        <v>296</v>
      </c>
    </row>
    <row r="779" spans="1:7" x14ac:dyDescent="0.25">
      <c r="A779" s="211"/>
      <c r="B779" s="221"/>
      <c r="C779" s="16" t="s">
        <v>584</v>
      </c>
      <c r="D779" s="93">
        <v>110</v>
      </c>
      <c r="E779" s="32" t="s">
        <v>7</v>
      </c>
      <c r="F779" s="213"/>
      <c r="G779" s="186"/>
    </row>
    <row r="780" spans="1:7" x14ac:dyDescent="0.25">
      <c r="A780" s="211"/>
      <c r="B780" s="221"/>
      <c r="C780" s="16" t="s">
        <v>585</v>
      </c>
      <c r="D780" s="93">
        <v>150</v>
      </c>
      <c r="E780" s="32" t="s">
        <v>7</v>
      </c>
      <c r="F780" s="213"/>
      <c r="G780" s="186"/>
    </row>
    <row r="781" spans="1:7" x14ac:dyDescent="0.25">
      <c r="A781" s="211"/>
      <c r="B781" s="221"/>
      <c r="C781" s="16" t="s">
        <v>586</v>
      </c>
      <c r="D781" s="93">
        <v>450</v>
      </c>
      <c r="E781" s="32" t="s">
        <v>7</v>
      </c>
      <c r="F781" s="213"/>
      <c r="G781" s="186"/>
    </row>
    <row r="782" spans="1:7" x14ac:dyDescent="0.25">
      <c r="A782" s="211"/>
      <c r="B782" s="221"/>
      <c r="C782" s="16" t="s">
        <v>587</v>
      </c>
      <c r="D782" s="93">
        <v>250</v>
      </c>
      <c r="E782" s="32" t="s">
        <v>7</v>
      </c>
      <c r="F782" s="213"/>
      <c r="G782" s="186"/>
    </row>
    <row r="783" spans="1:7" x14ac:dyDescent="0.25">
      <c r="A783" s="211"/>
      <c r="B783" s="221"/>
      <c r="C783" s="16" t="s">
        <v>588</v>
      </c>
      <c r="D783" s="93">
        <v>150</v>
      </c>
      <c r="E783" s="32" t="s">
        <v>7</v>
      </c>
      <c r="F783" s="213"/>
      <c r="G783" s="186"/>
    </row>
    <row r="784" spans="1:7" x14ac:dyDescent="0.25">
      <c r="A784" s="211"/>
      <c r="B784" s="221"/>
      <c r="C784" s="16" t="s">
        <v>589</v>
      </c>
      <c r="D784" s="93">
        <v>150</v>
      </c>
      <c r="E784" s="32" t="s">
        <v>7</v>
      </c>
      <c r="F784" s="213"/>
      <c r="G784" s="186"/>
    </row>
    <row r="785" spans="1:7" ht="21.75" customHeight="1" x14ac:dyDescent="0.25">
      <c r="A785" s="212"/>
      <c r="B785" s="147"/>
      <c r="C785" s="16" t="s">
        <v>590</v>
      </c>
      <c r="D785" s="93">
        <v>170</v>
      </c>
      <c r="E785" s="32" t="s">
        <v>7</v>
      </c>
      <c r="F785" s="132"/>
      <c r="G785" s="119"/>
    </row>
    <row r="786" spans="1:7" x14ac:dyDescent="0.25">
      <c r="A786" s="126" t="s">
        <v>23</v>
      </c>
      <c r="B786" s="127" t="s">
        <v>32</v>
      </c>
      <c r="C786" s="128" t="s">
        <v>591</v>
      </c>
      <c r="D786" s="130">
        <v>400</v>
      </c>
      <c r="E786" s="126" t="s">
        <v>7</v>
      </c>
      <c r="F786" s="131" t="s">
        <v>316</v>
      </c>
      <c r="G786" s="118" t="s">
        <v>296</v>
      </c>
    </row>
    <row r="787" spans="1:7" x14ac:dyDescent="0.25">
      <c r="A787" s="126"/>
      <c r="B787" s="127"/>
      <c r="C787" s="129"/>
      <c r="D787" s="130"/>
      <c r="E787" s="126"/>
      <c r="F787" s="132"/>
      <c r="G787" s="119"/>
    </row>
    <row r="788" spans="1:7" x14ac:dyDescent="0.25">
      <c r="A788" s="126" t="s">
        <v>24</v>
      </c>
      <c r="B788" s="127" t="s">
        <v>153</v>
      </c>
      <c r="C788" s="16" t="s">
        <v>592</v>
      </c>
      <c r="D788" s="93">
        <v>450</v>
      </c>
      <c r="E788" s="32" t="s">
        <v>7</v>
      </c>
      <c r="F788" s="131" t="s">
        <v>316</v>
      </c>
      <c r="G788" s="118" t="s">
        <v>296</v>
      </c>
    </row>
    <row r="789" spans="1:7" x14ac:dyDescent="0.25">
      <c r="A789" s="126"/>
      <c r="B789" s="127"/>
      <c r="C789" s="16" t="s">
        <v>593</v>
      </c>
      <c r="D789" s="93">
        <v>350</v>
      </c>
      <c r="E789" s="32" t="s">
        <v>7</v>
      </c>
      <c r="F789" s="132"/>
      <c r="G789" s="119"/>
    </row>
    <row r="790" spans="1:7" x14ac:dyDescent="0.25">
      <c r="A790" s="126" t="s">
        <v>25</v>
      </c>
      <c r="B790" s="127" t="s">
        <v>193</v>
      </c>
      <c r="C790" s="128" t="s">
        <v>594</v>
      </c>
      <c r="D790" s="130">
        <v>1100</v>
      </c>
      <c r="E790" s="126" t="s">
        <v>7</v>
      </c>
      <c r="F790" s="131" t="s">
        <v>316</v>
      </c>
      <c r="G790" s="118" t="s">
        <v>296</v>
      </c>
    </row>
    <row r="791" spans="1:7" x14ac:dyDescent="0.25">
      <c r="A791" s="126"/>
      <c r="B791" s="127"/>
      <c r="C791" s="129"/>
      <c r="D791" s="130"/>
      <c r="E791" s="126"/>
      <c r="F791" s="132"/>
      <c r="G791" s="119"/>
    </row>
    <row r="792" spans="1:7" x14ac:dyDescent="0.25">
      <c r="A792" s="126" t="s">
        <v>26</v>
      </c>
      <c r="B792" s="127" t="s">
        <v>92</v>
      </c>
      <c r="C792" s="128" t="s">
        <v>596</v>
      </c>
      <c r="D792" s="130">
        <v>300</v>
      </c>
      <c r="E792" s="126" t="s">
        <v>7</v>
      </c>
      <c r="F792" s="131" t="s">
        <v>316</v>
      </c>
      <c r="G792" s="118" t="s">
        <v>296</v>
      </c>
    </row>
    <row r="793" spans="1:7" x14ac:dyDescent="0.25">
      <c r="A793" s="126"/>
      <c r="B793" s="127"/>
      <c r="C793" s="129"/>
      <c r="D793" s="130"/>
      <c r="E793" s="126"/>
      <c r="F793" s="132"/>
      <c r="G793" s="119"/>
    </row>
    <row r="794" spans="1:7" x14ac:dyDescent="0.25">
      <c r="A794" s="126" t="s">
        <v>27</v>
      </c>
      <c r="B794" s="127" t="s">
        <v>194</v>
      </c>
      <c r="C794" s="16" t="s">
        <v>597</v>
      </c>
      <c r="D794" s="93">
        <v>750</v>
      </c>
      <c r="E794" s="32" t="s">
        <v>7</v>
      </c>
      <c r="F794" s="131" t="s">
        <v>316</v>
      </c>
      <c r="G794" s="118" t="s">
        <v>296</v>
      </c>
    </row>
    <row r="795" spans="1:7" x14ac:dyDescent="0.25">
      <c r="A795" s="126"/>
      <c r="B795" s="127"/>
      <c r="C795" s="16" t="s">
        <v>598</v>
      </c>
      <c r="D795" s="93">
        <v>150</v>
      </c>
      <c r="E795" s="32" t="s">
        <v>7</v>
      </c>
      <c r="F795" s="132"/>
      <c r="G795" s="119"/>
    </row>
    <row r="796" spans="1:7" x14ac:dyDescent="0.25">
      <c r="A796" s="210" t="s">
        <v>28</v>
      </c>
      <c r="B796" s="146" t="s">
        <v>59</v>
      </c>
      <c r="C796" s="16" t="s">
        <v>599</v>
      </c>
      <c r="D796" s="93">
        <v>700</v>
      </c>
      <c r="E796" s="32" t="s">
        <v>7</v>
      </c>
      <c r="F796" s="131" t="s">
        <v>316</v>
      </c>
      <c r="G796" s="118" t="s">
        <v>296</v>
      </c>
    </row>
    <row r="797" spans="1:7" x14ac:dyDescent="0.25">
      <c r="A797" s="211"/>
      <c r="B797" s="221"/>
      <c r="C797" s="16" t="s">
        <v>600</v>
      </c>
      <c r="D797" s="93">
        <v>400</v>
      </c>
      <c r="E797" s="32" t="s">
        <v>7</v>
      </c>
      <c r="F797" s="213"/>
      <c r="G797" s="291"/>
    </row>
    <row r="798" spans="1:7" x14ac:dyDescent="0.25">
      <c r="A798" s="211"/>
      <c r="B798" s="221"/>
      <c r="C798" s="16" t="s">
        <v>601</v>
      </c>
      <c r="D798" s="93">
        <v>250</v>
      </c>
      <c r="E798" s="32" t="s">
        <v>7</v>
      </c>
      <c r="F798" s="213"/>
      <c r="G798" s="291"/>
    </row>
    <row r="799" spans="1:7" x14ac:dyDescent="0.25">
      <c r="A799" s="212"/>
      <c r="B799" s="147"/>
      <c r="C799" s="16" t="s">
        <v>602</v>
      </c>
      <c r="D799" s="93">
        <v>150</v>
      </c>
      <c r="E799" s="32" t="s">
        <v>7</v>
      </c>
      <c r="F799" s="132"/>
      <c r="G799" s="292"/>
    </row>
    <row r="800" spans="1:7" x14ac:dyDescent="0.25">
      <c r="A800" s="126" t="s">
        <v>40</v>
      </c>
      <c r="B800" s="127" t="s">
        <v>116</v>
      </c>
      <c r="C800" s="128" t="s">
        <v>578</v>
      </c>
      <c r="D800" s="130">
        <v>200</v>
      </c>
      <c r="E800" s="126" t="s">
        <v>7</v>
      </c>
      <c r="F800" s="131" t="s">
        <v>316</v>
      </c>
      <c r="G800" s="118" t="s">
        <v>296</v>
      </c>
    </row>
    <row r="801" spans="1:7" x14ac:dyDescent="0.25">
      <c r="A801" s="126"/>
      <c r="B801" s="127"/>
      <c r="C801" s="129"/>
      <c r="D801" s="130"/>
      <c r="E801" s="126"/>
      <c r="F801" s="132"/>
      <c r="G801" s="119"/>
    </row>
    <row r="802" spans="1:7" x14ac:dyDescent="0.25">
      <c r="A802" s="126" t="s">
        <v>42</v>
      </c>
      <c r="B802" s="127" t="s">
        <v>195</v>
      </c>
      <c r="C802" s="128" t="s">
        <v>577</v>
      </c>
      <c r="D802" s="130">
        <v>500</v>
      </c>
      <c r="E802" s="126" t="s">
        <v>7</v>
      </c>
      <c r="F802" s="131" t="s">
        <v>316</v>
      </c>
      <c r="G802" s="118" t="s">
        <v>296</v>
      </c>
    </row>
    <row r="803" spans="1:7" x14ac:dyDescent="0.25">
      <c r="A803" s="126"/>
      <c r="B803" s="127"/>
      <c r="C803" s="129"/>
      <c r="D803" s="130"/>
      <c r="E803" s="126"/>
      <c r="F803" s="132"/>
      <c r="G803" s="119"/>
    </row>
    <row r="804" spans="1:7" ht="22.5" x14ac:dyDescent="0.25">
      <c r="A804" s="114">
        <v>13</v>
      </c>
      <c r="B804" s="34" t="s">
        <v>603</v>
      </c>
      <c r="C804" s="90" t="s">
        <v>595</v>
      </c>
      <c r="D804" s="93">
        <v>570</v>
      </c>
      <c r="E804" s="32" t="s">
        <v>7</v>
      </c>
      <c r="F804" s="45" t="s">
        <v>316</v>
      </c>
      <c r="G804" s="58" t="s">
        <v>296</v>
      </c>
    </row>
    <row r="805" spans="1:7" ht="22.5" x14ac:dyDescent="0.25">
      <c r="A805" s="114">
        <v>14</v>
      </c>
      <c r="B805" s="34" t="s">
        <v>605</v>
      </c>
      <c r="C805" s="95" t="s">
        <v>606</v>
      </c>
      <c r="D805" s="93">
        <v>400</v>
      </c>
      <c r="E805" s="32" t="s">
        <v>7</v>
      </c>
      <c r="F805" s="45" t="s">
        <v>316</v>
      </c>
      <c r="G805" s="58" t="s">
        <v>296</v>
      </c>
    </row>
    <row r="806" spans="1:7" x14ac:dyDescent="0.25">
      <c r="A806" s="126">
        <v>15</v>
      </c>
      <c r="B806" s="127" t="s">
        <v>196</v>
      </c>
      <c r="C806" s="128" t="s">
        <v>604</v>
      </c>
      <c r="D806" s="130">
        <v>2442</v>
      </c>
      <c r="E806" s="126" t="s">
        <v>7</v>
      </c>
      <c r="F806" s="131" t="s">
        <v>501</v>
      </c>
      <c r="G806" s="59" t="s">
        <v>841</v>
      </c>
    </row>
    <row r="807" spans="1:7" x14ac:dyDescent="0.25">
      <c r="A807" s="126"/>
      <c r="B807" s="127"/>
      <c r="C807" s="129"/>
      <c r="D807" s="130"/>
      <c r="E807" s="126"/>
      <c r="F807" s="132"/>
      <c r="G807" s="59" t="s">
        <v>842</v>
      </c>
    </row>
    <row r="808" spans="1:7" x14ac:dyDescent="0.25">
      <c r="A808" s="210">
        <v>16</v>
      </c>
      <c r="B808" s="146" t="s">
        <v>848</v>
      </c>
      <c r="C808" s="128" t="s">
        <v>607</v>
      </c>
      <c r="D808" s="189">
        <v>8039</v>
      </c>
      <c r="E808" s="210" t="s">
        <v>7</v>
      </c>
      <c r="F808" s="210" t="s">
        <v>501</v>
      </c>
      <c r="G808" s="59" t="s">
        <v>843</v>
      </c>
    </row>
    <row r="809" spans="1:7" x14ac:dyDescent="0.25">
      <c r="A809" s="211"/>
      <c r="B809" s="221"/>
      <c r="C809" s="222"/>
      <c r="D809" s="223"/>
      <c r="E809" s="211"/>
      <c r="F809" s="211"/>
      <c r="G809" s="59" t="s">
        <v>844</v>
      </c>
    </row>
    <row r="810" spans="1:7" x14ac:dyDescent="0.25">
      <c r="A810" s="211"/>
      <c r="B810" s="221"/>
      <c r="C810" s="222"/>
      <c r="D810" s="223"/>
      <c r="E810" s="211"/>
      <c r="F810" s="211"/>
      <c r="G810" s="59" t="s">
        <v>845</v>
      </c>
    </row>
    <row r="811" spans="1:7" ht="15.75" customHeight="1" x14ac:dyDescent="0.25">
      <c r="A811" s="211"/>
      <c r="B811" s="221"/>
      <c r="C811" s="222"/>
      <c r="D811" s="223"/>
      <c r="E811" s="211"/>
      <c r="F811" s="211"/>
      <c r="G811" s="59" t="s">
        <v>846</v>
      </c>
    </row>
    <row r="812" spans="1:7" x14ac:dyDescent="0.25">
      <c r="A812" s="212"/>
      <c r="B812" s="147"/>
      <c r="C812" s="129"/>
      <c r="D812" s="190"/>
      <c r="E812" s="212"/>
      <c r="F812" s="212"/>
      <c r="G812" s="59" t="s">
        <v>847</v>
      </c>
    </row>
    <row r="813" spans="1:7" ht="22.5" customHeight="1" x14ac:dyDescent="0.25">
      <c r="A813" s="194" t="s">
        <v>29</v>
      </c>
      <c r="B813" s="195"/>
      <c r="C813" s="196"/>
      <c r="D813" s="98">
        <f>SUM(D808,D806,D802,D800,D796,D794,D792,D790,D788,D786,D778,D776,D774,D772,D805,D804,D799,D798,D797,D785,D784,D783,D782,D781,D780,D779,D777,D775,D795,D789)</f>
        <v>23041</v>
      </c>
      <c r="E813" s="2" t="s">
        <v>7</v>
      </c>
      <c r="F813" s="121" t="s">
        <v>296</v>
      </c>
      <c r="G813" s="122"/>
    </row>
    <row r="814" spans="1:7" ht="26.25" customHeight="1" x14ac:dyDescent="0.25">
      <c r="A814" s="191" t="s">
        <v>168</v>
      </c>
      <c r="B814" s="192"/>
      <c r="C814" s="192"/>
      <c r="D814" s="192"/>
      <c r="E814" s="192"/>
      <c r="F814" s="192"/>
      <c r="G814" s="193"/>
    </row>
    <row r="815" spans="1:7" x14ac:dyDescent="0.25">
      <c r="A815" s="126">
        <v>1</v>
      </c>
      <c r="B815" s="127" t="s">
        <v>197</v>
      </c>
      <c r="C815" s="128" t="s">
        <v>608</v>
      </c>
      <c r="D815" s="130">
        <v>1200</v>
      </c>
      <c r="E815" s="126" t="s">
        <v>7</v>
      </c>
      <c r="F815" s="131" t="s">
        <v>316</v>
      </c>
      <c r="G815" s="118" t="s">
        <v>296</v>
      </c>
    </row>
    <row r="816" spans="1:7" x14ac:dyDescent="0.25">
      <c r="A816" s="126"/>
      <c r="B816" s="127"/>
      <c r="C816" s="129"/>
      <c r="D816" s="130"/>
      <c r="E816" s="126"/>
      <c r="F816" s="132"/>
      <c r="G816" s="119"/>
    </row>
    <row r="817" spans="1:7" x14ac:dyDescent="0.25">
      <c r="A817" s="126">
        <v>2</v>
      </c>
      <c r="B817" s="127" t="s">
        <v>198</v>
      </c>
      <c r="C817" s="128" t="s">
        <v>609</v>
      </c>
      <c r="D817" s="130">
        <v>1700</v>
      </c>
      <c r="E817" s="126" t="s">
        <v>7</v>
      </c>
      <c r="F817" s="131" t="s">
        <v>316</v>
      </c>
      <c r="G817" s="118" t="s">
        <v>296</v>
      </c>
    </row>
    <row r="818" spans="1:7" x14ac:dyDescent="0.25">
      <c r="A818" s="126"/>
      <c r="B818" s="127"/>
      <c r="C818" s="129"/>
      <c r="D818" s="130"/>
      <c r="E818" s="126"/>
      <c r="F818" s="132"/>
      <c r="G818" s="119"/>
    </row>
    <row r="819" spans="1:7" ht="15" customHeight="1" x14ac:dyDescent="0.25">
      <c r="A819" s="126">
        <v>3</v>
      </c>
      <c r="B819" s="127" t="s">
        <v>57</v>
      </c>
      <c r="C819" s="128" t="s">
        <v>610</v>
      </c>
      <c r="D819" s="130">
        <v>1900</v>
      </c>
      <c r="E819" s="126" t="s">
        <v>7</v>
      </c>
      <c r="F819" s="131" t="s">
        <v>316</v>
      </c>
      <c r="G819" s="118" t="s">
        <v>296</v>
      </c>
    </row>
    <row r="820" spans="1:7" x14ac:dyDescent="0.25">
      <c r="A820" s="126"/>
      <c r="B820" s="127"/>
      <c r="C820" s="129"/>
      <c r="D820" s="130"/>
      <c r="E820" s="126"/>
      <c r="F820" s="132"/>
      <c r="G820" s="119"/>
    </row>
    <row r="821" spans="1:7" ht="15" customHeight="1" x14ac:dyDescent="0.25">
      <c r="A821" s="210">
        <v>4</v>
      </c>
      <c r="B821" s="146" t="s">
        <v>199</v>
      </c>
      <c r="C821" s="16" t="s">
        <v>611</v>
      </c>
      <c r="D821" s="93">
        <v>350</v>
      </c>
      <c r="E821" s="32" t="s">
        <v>7</v>
      </c>
      <c r="F821" s="131" t="s">
        <v>316</v>
      </c>
      <c r="G821" s="118" t="s">
        <v>296</v>
      </c>
    </row>
    <row r="822" spans="1:7" x14ac:dyDescent="0.25">
      <c r="A822" s="211"/>
      <c r="B822" s="221"/>
      <c r="C822" s="16" t="s">
        <v>612</v>
      </c>
      <c r="D822" s="93">
        <v>850</v>
      </c>
      <c r="E822" s="32" t="s">
        <v>7</v>
      </c>
      <c r="F822" s="213"/>
      <c r="G822" s="186"/>
    </row>
    <row r="823" spans="1:7" ht="15" customHeight="1" x14ac:dyDescent="0.25">
      <c r="A823" s="212"/>
      <c r="B823" s="147"/>
      <c r="C823" s="16" t="s">
        <v>613</v>
      </c>
      <c r="D823" s="93">
        <v>300</v>
      </c>
      <c r="E823" s="32" t="s">
        <v>7</v>
      </c>
      <c r="F823" s="132"/>
      <c r="G823" s="119"/>
    </row>
    <row r="824" spans="1:7" x14ac:dyDescent="0.25">
      <c r="A824" s="126">
        <v>5</v>
      </c>
      <c r="B824" s="127" t="s">
        <v>0</v>
      </c>
      <c r="C824" s="128" t="s">
        <v>614</v>
      </c>
      <c r="D824" s="130">
        <v>1100</v>
      </c>
      <c r="E824" s="126" t="s">
        <v>7</v>
      </c>
      <c r="F824" s="131" t="s">
        <v>316</v>
      </c>
      <c r="G824" s="118" t="s">
        <v>296</v>
      </c>
    </row>
    <row r="825" spans="1:7" x14ac:dyDescent="0.25">
      <c r="A825" s="126"/>
      <c r="B825" s="127"/>
      <c r="C825" s="129"/>
      <c r="D825" s="130"/>
      <c r="E825" s="126"/>
      <c r="F825" s="132"/>
      <c r="G825" s="119"/>
    </row>
    <row r="826" spans="1:7" ht="15" customHeight="1" x14ac:dyDescent="0.25">
      <c r="A826" s="126">
        <v>6</v>
      </c>
      <c r="B826" s="127" t="s">
        <v>2</v>
      </c>
      <c r="C826" s="128" t="s">
        <v>615</v>
      </c>
      <c r="D826" s="130">
        <v>520</v>
      </c>
      <c r="E826" s="126" t="s">
        <v>7</v>
      </c>
      <c r="F826" s="131" t="s">
        <v>316</v>
      </c>
      <c r="G826" s="118" t="s">
        <v>296</v>
      </c>
    </row>
    <row r="827" spans="1:7" x14ac:dyDescent="0.25">
      <c r="A827" s="126"/>
      <c r="B827" s="127"/>
      <c r="C827" s="129"/>
      <c r="D827" s="130"/>
      <c r="E827" s="126"/>
      <c r="F827" s="132"/>
      <c r="G827" s="119"/>
    </row>
    <row r="828" spans="1:7" ht="15" customHeight="1" x14ac:dyDescent="0.25">
      <c r="A828" s="194" t="s">
        <v>29</v>
      </c>
      <c r="B828" s="195"/>
      <c r="C828" s="196"/>
      <c r="D828" s="98">
        <f>SUM(D826,D824,D821,D819,D817,D815,D823,D822)</f>
        <v>7920</v>
      </c>
      <c r="E828" s="2" t="s">
        <v>7</v>
      </c>
      <c r="F828" s="121" t="s">
        <v>296</v>
      </c>
      <c r="G828" s="122"/>
    </row>
    <row r="829" spans="1:7" ht="15.75" x14ac:dyDescent="0.25">
      <c r="A829" s="201" t="s">
        <v>280</v>
      </c>
      <c r="B829" s="202"/>
      <c r="C829" s="203"/>
      <c r="D829" s="4">
        <v>0</v>
      </c>
      <c r="E829" s="51" t="s">
        <v>34</v>
      </c>
      <c r="F829" s="133">
        <f>SUM(D829,D830,D831)</f>
        <v>30961</v>
      </c>
      <c r="G829" s="134"/>
    </row>
    <row r="830" spans="1:7" ht="29.25" customHeight="1" x14ac:dyDescent="0.25">
      <c r="A830" s="204"/>
      <c r="B830" s="205"/>
      <c r="C830" s="206"/>
      <c r="D830" s="4">
        <f>SUM(D828,D813)</f>
        <v>30961</v>
      </c>
      <c r="E830" s="51" t="s">
        <v>7</v>
      </c>
      <c r="F830" s="135"/>
      <c r="G830" s="136"/>
    </row>
    <row r="831" spans="1:7" ht="36" customHeight="1" x14ac:dyDescent="0.25">
      <c r="A831" s="207"/>
      <c r="B831" s="208"/>
      <c r="C831" s="209"/>
      <c r="D831" s="4">
        <v>0</v>
      </c>
      <c r="E831" s="51" t="s">
        <v>1</v>
      </c>
      <c r="F831" s="137"/>
      <c r="G831" s="138"/>
    </row>
    <row r="832" spans="1:7" ht="22.5" customHeight="1" x14ac:dyDescent="0.25">
      <c r="A832" s="139" t="s">
        <v>284</v>
      </c>
      <c r="B832" s="140"/>
      <c r="C832" s="140"/>
      <c r="D832" s="140"/>
      <c r="E832" s="140"/>
      <c r="F832" s="140"/>
      <c r="G832" s="141"/>
    </row>
    <row r="833" spans="1:7" ht="13.5" customHeight="1" x14ac:dyDescent="0.25">
      <c r="A833" s="191" t="s">
        <v>200</v>
      </c>
      <c r="B833" s="192"/>
      <c r="C833" s="192"/>
      <c r="D833" s="192"/>
      <c r="E833" s="192"/>
      <c r="F833" s="192"/>
      <c r="G833" s="193"/>
    </row>
    <row r="834" spans="1:7" x14ac:dyDescent="0.25">
      <c r="A834" s="126" t="s">
        <v>18</v>
      </c>
      <c r="B834" s="146" t="s">
        <v>616</v>
      </c>
      <c r="C834" s="128" t="s">
        <v>617</v>
      </c>
      <c r="D834" s="130">
        <v>3000</v>
      </c>
      <c r="E834" s="126" t="s">
        <v>7</v>
      </c>
      <c r="F834" s="131" t="s">
        <v>501</v>
      </c>
      <c r="G834" s="275" t="s">
        <v>849</v>
      </c>
    </row>
    <row r="835" spans="1:7" ht="34.5" customHeight="1" x14ac:dyDescent="0.25">
      <c r="A835" s="126"/>
      <c r="B835" s="147"/>
      <c r="C835" s="129"/>
      <c r="D835" s="130"/>
      <c r="E835" s="126"/>
      <c r="F835" s="132"/>
      <c r="G835" s="276"/>
    </row>
    <row r="836" spans="1:7" x14ac:dyDescent="0.25">
      <c r="A836" s="126" t="s">
        <v>20</v>
      </c>
      <c r="B836" s="127" t="s">
        <v>52</v>
      </c>
      <c r="C836" s="128" t="s">
        <v>618</v>
      </c>
      <c r="D836" s="130">
        <v>1010</v>
      </c>
      <c r="E836" s="126" t="s">
        <v>1</v>
      </c>
      <c r="F836" s="131" t="s">
        <v>316</v>
      </c>
      <c r="G836" s="118" t="s">
        <v>296</v>
      </c>
    </row>
    <row r="837" spans="1:7" x14ac:dyDescent="0.25">
      <c r="A837" s="126"/>
      <c r="B837" s="127"/>
      <c r="C837" s="129"/>
      <c r="D837" s="130"/>
      <c r="E837" s="126"/>
      <c r="F837" s="132"/>
      <c r="G837" s="119"/>
    </row>
    <row r="838" spans="1:7" ht="18" customHeight="1" x14ac:dyDescent="0.25">
      <c r="A838" s="126" t="s">
        <v>21</v>
      </c>
      <c r="B838" s="127" t="s">
        <v>9</v>
      </c>
      <c r="C838" s="128" t="s">
        <v>619</v>
      </c>
      <c r="D838" s="130">
        <v>600</v>
      </c>
      <c r="E838" s="126" t="s">
        <v>34</v>
      </c>
      <c r="F838" s="131" t="s">
        <v>316</v>
      </c>
      <c r="G838" s="118" t="s">
        <v>296</v>
      </c>
    </row>
    <row r="839" spans="1:7" x14ac:dyDescent="0.25">
      <c r="A839" s="126"/>
      <c r="B839" s="127"/>
      <c r="C839" s="129"/>
      <c r="D839" s="130"/>
      <c r="E839" s="126"/>
      <c r="F839" s="132"/>
      <c r="G839" s="119"/>
    </row>
    <row r="840" spans="1:7" ht="33.75" customHeight="1" x14ac:dyDescent="0.25">
      <c r="A840" s="126" t="s">
        <v>22</v>
      </c>
      <c r="B840" s="127" t="s">
        <v>96</v>
      </c>
      <c r="C840" s="128" t="s">
        <v>621</v>
      </c>
      <c r="D840" s="130">
        <v>300</v>
      </c>
      <c r="E840" s="126" t="s">
        <v>1</v>
      </c>
      <c r="F840" s="131" t="s">
        <v>316</v>
      </c>
      <c r="G840" s="118" t="s">
        <v>296</v>
      </c>
    </row>
    <row r="841" spans="1:7" ht="27" customHeight="1" x14ac:dyDescent="0.25">
      <c r="A841" s="126"/>
      <c r="B841" s="127"/>
      <c r="C841" s="129"/>
      <c r="D841" s="130"/>
      <c r="E841" s="126"/>
      <c r="F841" s="132"/>
      <c r="G841" s="119"/>
    </row>
    <row r="842" spans="1:7" x14ac:dyDescent="0.25">
      <c r="A842" s="126" t="s">
        <v>23</v>
      </c>
      <c r="B842" s="127" t="s">
        <v>6</v>
      </c>
      <c r="C842" s="128" t="s">
        <v>620</v>
      </c>
      <c r="D842" s="130">
        <v>2000</v>
      </c>
      <c r="E842" s="126" t="s">
        <v>34</v>
      </c>
      <c r="F842" s="131" t="s">
        <v>316</v>
      </c>
      <c r="G842" s="118" t="s">
        <v>296</v>
      </c>
    </row>
    <row r="843" spans="1:7" x14ac:dyDescent="0.25">
      <c r="A843" s="126"/>
      <c r="B843" s="127"/>
      <c r="C843" s="129"/>
      <c r="D843" s="130"/>
      <c r="E843" s="126"/>
      <c r="F843" s="132"/>
      <c r="G843" s="119"/>
    </row>
    <row r="844" spans="1:7" x14ac:dyDescent="0.25">
      <c r="A844" s="114"/>
      <c r="B844" s="80"/>
      <c r="C844" s="90"/>
      <c r="D844" s="93"/>
      <c r="E844" s="78"/>
      <c r="F844" s="83"/>
      <c r="G844" s="82"/>
    </row>
    <row r="845" spans="1:7" x14ac:dyDescent="0.25">
      <c r="A845" s="126" t="s">
        <v>24</v>
      </c>
      <c r="B845" s="127" t="s">
        <v>59</v>
      </c>
      <c r="C845" s="16" t="s">
        <v>623</v>
      </c>
      <c r="D845" s="93">
        <v>1000</v>
      </c>
      <c r="E845" s="32" t="s">
        <v>7</v>
      </c>
      <c r="F845" s="131" t="s">
        <v>316</v>
      </c>
      <c r="G845" s="118" t="s">
        <v>296</v>
      </c>
    </row>
    <row r="846" spans="1:7" x14ac:dyDescent="0.25">
      <c r="A846" s="126"/>
      <c r="B846" s="127"/>
      <c r="C846" s="16" t="s">
        <v>622</v>
      </c>
      <c r="D846" s="93">
        <v>500</v>
      </c>
      <c r="E846" s="32" t="s">
        <v>7</v>
      </c>
      <c r="F846" s="132"/>
      <c r="G846" s="119"/>
    </row>
    <row r="847" spans="1:7" x14ac:dyDescent="0.25">
      <c r="A847" s="126" t="s">
        <v>25</v>
      </c>
      <c r="B847" s="127" t="s">
        <v>201</v>
      </c>
      <c r="C847" s="128" t="s">
        <v>624</v>
      </c>
      <c r="D847" s="130">
        <v>300</v>
      </c>
      <c r="E847" s="126" t="s">
        <v>7</v>
      </c>
      <c r="F847" s="131" t="s">
        <v>316</v>
      </c>
      <c r="G847" s="118" t="s">
        <v>296</v>
      </c>
    </row>
    <row r="848" spans="1:7" x14ac:dyDescent="0.25">
      <c r="A848" s="126"/>
      <c r="B848" s="127"/>
      <c r="C848" s="129"/>
      <c r="D848" s="130"/>
      <c r="E848" s="126"/>
      <c r="F848" s="132"/>
      <c r="G848" s="119"/>
    </row>
    <row r="849" spans="1:7" x14ac:dyDescent="0.25">
      <c r="A849" s="156" t="s">
        <v>29</v>
      </c>
      <c r="B849" s="157"/>
      <c r="C849" s="158"/>
      <c r="D849" s="98">
        <f>SUM(D842,D838)</f>
        <v>2600</v>
      </c>
      <c r="E849" s="3" t="s">
        <v>34</v>
      </c>
      <c r="F849" s="131" t="s">
        <v>296</v>
      </c>
      <c r="G849" s="144"/>
    </row>
    <row r="850" spans="1:7" x14ac:dyDescent="0.25">
      <c r="A850" s="215"/>
      <c r="B850" s="216"/>
      <c r="C850" s="217"/>
      <c r="D850" s="98">
        <f>SUM(D847,D845,D834,D846)</f>
        <v>4800</v>
      </c>
      <c r="E850" s="3" t="s">
        <v>7</v>
      </c>
      <c r="F850" s="213"/>
      <c r="G850" s="214"/>
    </row>
    <row r="851" spans="1:7" x14ac:dyDescent="0.25">
      <c r="A851" s="159"/>
      <c r="B851" s="160"/>
      <c r="C851" s="161"/>
      <c r="D851" s="98">
        <f>SUM(D840,D836)</f>
        <v>1310</v>
      </c>
      <c r="E851" s="3" t="s">
        <v>1</v>
      </c>
      <c r="F851" s="132"/>
      <c r="G851" s="145"/>
    </row>
    <row r="852" spans="1:7" ht="26.25" customHeight="1" x14ac:dyDescent="0.25">
      <c r="A852" s="123" t="s">
        <v>202</v>
      </c>
      <c r="B852" s="124"/>
      <c r="C852" s="124"/>
      <c r="D852" s="124"/>
      <c r="E852" s="124"/>
      <c r="F852" s="124"/>
      <c r="G852" s="125"/>
    </row>
    <row r="853" spans="1:7" x14ac:dyDescent="0.25">
      <c r="A853" s="126">
        <v>1</v>
      </c>
      <c r="B853" s="127" t="s">
        <v>6</v>
      </c>
      <c r="C853" s="128" t="s">
        <v>626</v>
      </c>
      <c r="D853" s="197">
        <v>3200</v>
      </c>
      <c r="E853" s="126" t="s">
        <v>34</v>
      </c>
      <c r="F853" s="131" t="s">
        <v>316</v>
      </c>
      <c r="G853" s="118" t="s">
        <v>296</v>
      </c>
    </row>
    <row r="854" spans="1:7" x14ac:dyDescent="0.25">
      <c r="A854" s="126"/>
      <c r="B854" s="127"/>
      <c r="C854" s="129"/>
      <c r="D854" s="197"/>
      <c r="E854" s="126"/>
      <c r="F854" s="132"/>
      <c r="G854" s="119"/>
    </row>
    <row r="855" spans="1:7" x14ac:dyDescent="0.25">
      <c r="A855" s="126">
        <v>2</v>
      </c>
      <c r="B855" s="127" t="s">
        <v>105</v>
      </c>
      <c r="C855" s="128" t="s">
        <v>625</v>
      </c>
      <c r="D855" s="197">
        <v>1000</v>
      </c>
      <c r="E855" s="126" t="s">
        <v>1</v>
      </c>
      <c r="F855" s="131" t="s">
        <v>316</v>
      </c>
      <c r="G855" s="118" t="s">
        <v>296</v>
      </c>
    </row>
    <row r="856" spans="1:7" x14ac:dyDescent="0.25">
      <c r="A856" s="126"/>
      <c r="B856" s="127"/>
      <c r="C856" s="129"/>
      <c r="D856" s="197"/>
      <c r="E856" s="126"/>
      <c r="F856" s="132"/>
      <c r="G856" s="119"/>
    </row>
    <row r="857" spans="1:7" x14ac:dyDescent="0.25">
      <c r="A857" s="126">
        <v>3</v>
      </c>
      <c r="B857" s="127" t="s">
        <v>43</v>
      </c>
      <c r="C857" s="128" t="s">
        <v>629</v>
      </c>
      <c r="D857" s="197">
        <v>1300</v>
      </c>
      <c r="E857" s="126" t="s">
        <v>34</v>
      </c>
      <c r="F857" s="131" t="s">
        <v>316</v>
      </c>
      <c r="G857" s="118" t="s">
        <v>296</v>
      </c>
    </row>
    <row r="858" spans="1:7" x14ac:dyDescent="0.25">
      <c r="A858" s="126"/>
      <c r="B858" s="127"/>
      <c r="C858" s="129"/>
      <c r="D858" s="197"/>
      <c r="E858" s="126"/>
      <c r="F858" s="132"/>
      <c r="G858" s="119"/>
    </row>
    <row r="859" spans="1:7" x14ac:dyDescent="0.25">
      <c r="A859" s="126">
        <v>4</v>
      </c>
      <c r="B859" s="127" t="s">
        <v>203</v>
      </c>
      <c r="C859" s="128" t="s">
        <v>630</v>
      </c>
      <c r="D859" s="197">
        <v>1300</v>
      </c>
      <c r="E859" s="126" t="s">
        <v>34</v>
      </c>
      <c r="F859" s="131" t="s">
        <v>316</v>
      </c>
      <c r="G859" s="118" t="s">
        <v>296</v>
      </c>
    </row>
    <row r="860" spans="1:7" x14ac:dyDescent="0.25">
      <c r="A860" s="126"/>
      <c r="B860" s="127"/>
      <c r="C860" s="129"/>
      <c r="D860" s="197"/>
      <c r="E860" s="126"/>
      <c r="F860" s="132"/>
      <c r="G860" s="119"/>
    </row>
    <row r="861" spans="1:7" ht="15" customHeight="1" x14ac:dyDescent="0.25">
      <c r="A861" s="126">
        <v>5</v>
      </c>
      <c r="B861" s="127" t="s">
        <v>148</v>
      </c>
      <c r="C861" s="128" t="s">
        <v>631</v>
      </c>
      <c r="D861" s="197">
        <v>900</v>
      </c>
      <c r="E861" s="126" t="s">
        <v>1</v>
      </c>
      <c r="F861" s="131" t="s">
        <v>316</v>
      </c>
      <c r="G861" s="118" t="s">
        <v>296</v>
      </c>
    </row>
    <row r="862" spans="1:7" x14ac:dyDescent="0.25">
      <c r="A862" s="126"/>
      <c r="B862" s="127"/>
      <c r="C862" s="129"/>
      <c r="D862" s="197"/>
      <c r="E862" s="126"/>
      <c r="F862" s="132"/>
      <c r="G862" s="119"/>
    </row>
    <row r="863" spans="1:7" ht="15" customHeight="1" x14ac:dyDescent="0.25">
      <c r="A863" s="126">
        <v>6</v>
      </c>
      <c r="B863" s="127" t="s">
        <v>35</v>
      </c>
      <c r="C863" s="128" t="s">
        <v>628</v>
      </c>
      <c r="D863" s="197">
        <v>3100</v>
      </c>
      <c r="E863" s="126" t="s">
        <v>7</v>
      </c>
      <c r="F863" s="131" t="s">
        <v>316</v>
      </c>
      <c r="G863" s="118" t="s">
        <v>296</v>
      </c>
    </row>
    <row r="864" spans="1:7" x14ac:dyDescent="0.25">
      <c r="A864" s="126"/>
      <c r="B864" s="127"/>
      <c r="C864" s="129"/>
      <c r="D864" s="197"/>
      <c r="E864" s="126"/>
      <c r="F864" s="132"/>
      <c r="G864" s="119"/>
    </row>
    <row r="865" spans="1:7" ht="15" customHeight="1" x14ac:dyDescent="0.25">
      <c r="A865" s="126">
        <v>7</v>
      </c>
      <c r="B865" s="127" t="s">
        <v>31</v>
      </c>
      <c r="C865" s="128" t="s">
        <v>632</v>
      </c>
      <c r="D865" s="197">
        <v>800</v>
      </c>
      <c r="E865" s="126" t="s">
        <v>7</v>
      </c>
      <c r="F865" s="131" t="s">
        <v>316</v>
      </c>
      <c r="G865" s="118" t="s">
        <v>296</v>
      </c>
    </row>
    <row r="866" spans="1:7" x14ac:dyDescent="0.25">
      <c r="A866" s="126"/>
      <c r="B866" s="127"/>
      <c r="C866" s="129"/>
      <c r="D866" s="197"/>
      <c r="E866" s="126"/>
      <c r="F866" s="132"/>
      <c r="G866" s="119"/>
    </row>
    <row r="867" spans="1:7" ht="15" customHeight="1" x14ac:dyDescent="0.25">
      <c r="A867" s="126">
        <v>8</v>
      </c>
      <c r="B867" s="127" t="s">
        <v>41</v>
      </c>
      <c r="C867" s="128" t="s">
        <v>627</v>
      </c>
      <c r="D867" s="197">
        <v>1220</v>
      </c>
      <c r="E867" s="126" t="s">
        <v>7</v>
      </c>
      <c r="F867" s="131" t="s">
        <v>316</v>
      </c>
      <c r="G867" s="118" t="s">
        <v>296</v>
      </c>
    </row>
    <row r="868" spans="1:7" x14ac:dyDescent="0.25">
      <c r="A868" s="126"/>
      <c r="B868" s="127"/>
      <c r="C868" s="129"/>
      <c r="D868" s="197"/>
      <c r="E868" s="126"/>
      <c r="F868" s="132"/>
      <c r="G868" s="119"/>
    </row>
    <row r="869" spans="1:7" ht="15" customHeight="1" x14ac:dyDescent="0.25">
      <c r="A869" s="188">
        <v>9</v>
      </c>
      <c r="B869" s="187" t="s">
        <v>204</v>
      </c>
      <c r="C869" s="154" t="s">
        <v>718</v>
      </c>
      <c r="D869" s="255">
        <v>4980</v>
      </c>
      <c r="E869" s="188" t="s">
        <v>7</v>
      </c>
      <c r="F869" s="131" t="s">
        <v>501</v>
      </c>
      <c r="G869" s="118" t="s">
        <v>296</v>
      </c>
    </row>
    <row r="870" spans="1:7" ht="18.75" customHeight="1" x14ac:dyDescent="0.25">
      <c r="A870" s="188"/>
      <c r="B870" s="187"/>
      <c r="C870" s="155"/>
      <c r="D870" s="255"/>
      <c r="E870" s="188"/>
      <c r="F870" s="132"/>
      <c r="G870" s="119"/>
    </row>
    <row r="871" spans="1:7" ht="15" customHeight="1" x14ac:dyDescent="0.25">
      <c r="A871" s="156" t="s">
        <v>29</v>
      </c>
      <c r="B871" s="157"/>
      <c r="C871" s="158"/>
      <c r="D871" s="10">
        <f>SUM(D859,D857,D853)</f>
        <v>5800</v>
      </c>
      <c r="E871" s="3" t="s">
        <v>34</v>
      </c>
      <c r="F871" s="131" t="s">
        <v>296</v>
      </c>
      <c r="G871" s="144"/>
    </row>
    <row r="872" spans="1:7" x14ac:dyDescent="0.25">
      <c r="A872" s="215"/>
      <c r="B872" s="216"/>
      <c r="C872" s="217"/>
      <c r="D872" s="10">
        <f>SUM(D869,D867,D865,D863)</f>
        <v>10100</v>
      </c>
      <c r="E872" s="3" t="s">
        <v>7</v>
      </c>
      <c r="F872" s="213"/>
      <c r="G872" s="214"/>
    </row>
    <row r="873" spans="1:7" ht="15" customHeight="1" x14ac:dyDescent="0.25">
      <c r="A873" s="159"/>
      <c r="B873" s="160"/>
      <c r="C873" s="161"/>
      <c r="D873" s="10">
        <f>SUM(D861,D855)</f>
        <v>1900</v>
      </c>
      <c r="E873" s="3" t="s">
        <v>1</v>
      </c>
      <c r="F873" s="132"/>
      <c r="G873" s="145"/>
    </row>
    <row r="874" spans="1:7" ht="28.5" customHeight="1" x14ac:dyDescent="0.25">
      <c r="A874" s="123" t="s">
        <v>205</v>
      </c>
      <c r="B874" s="124"/>
      <c r="C874" s="124"/>
      <c r="D874" s="124"/>
      <c r="E874" s="124"/>
      <c r="F874" s="124"/>
      <c r="G874" s="125"/>
    </row>
    <row r="875" spans="1:7" ht="17.25" customHeight="1" x14ac:dyDescent="0.25">
      <c r="A875" s="126">
        <v>1</v>
      </c>
      <c r="B875" s="127" t="s">
        <v>59</v>
      </c>
      <c r="C875" s="16" t="s">
        <v>633</v>
      </c>
      <c r="D875" s="93">
        <v>400</v>
      </c>
      <c r="E875" s="32" t="s">
        <v>1</v>
      </c>
      <c r="F875" s="131" t="s">
        <v>316</v>
      </c>
      <c r="G875" s="118" t="s">
        <v>296</v>
      </c>
    </row>
    <row r="876" spans="1:7" x14ac:dyDescent="0.25">
      <c r="A876" s="126"/>
      <c r="B876" s="127"/>
      <c r="C876" s="16" t="s">
        <v>634</v>
      </c>
      <c r="D876" s="93">
        <v>1000</v>
      </c>
      <c r="E876" s="32" t="s">
        <v>1</v>
      </c>
      <c r="F876" s="132"/>
      <c r="G876" s="119"/>
    </row>
    <row r="877" spans="1:7" x14ac:dyDescent="0.25">
      <c r="A877" s="188">
        <v>2</v>
      </c>
      <c r="B877" s="187" t="s">
        <v>32</v>
      </c>
      <c r="C877" s="154" t="s">
        <v>635</v>
      </c>
      <c r="D877" s="120">
        <v>800</v>
      </c>
      <c r="E877" s="188" t="s">
        <v>1</v>
      </c>
      <c r="F877" s="131" t="s">
        <v>316</v>
      </c>
      <c r="G877" s="118" t="s">
        <v>296</v>
      </c>
    </row>
    <row r="878" spans="1:7" x14ac:dyDescent="0.25">
      <c r="A878" s="188"/>
      <c r="B878" s="187"/>
      <c r="C878" s="155"/>
      <c r="D878" s="120"/>
      <c r="E878" s="188"/>
      <c r="F878" s="132"/>
      <c r="G878" s="119"/>
    </row>
    <row r="879" spans="1:7" x14ac:dyDescent="0.25">
      <c r="A879" s="188">
        <v>3</v>
      </c>
      <c r="B879" s="127" t="s">
        <v>35</v>
      </c>
      <c r="C879" s="128" t="s">
        <v>636</v>
      </c>
      <c r="D879" s="130">
        <v>650</v>
      </c>
      <c r="E879" s="126" t="s">
        <v>7</v>
      </c>
      <c r="F879" s="131" t="s">
        <v>316</v>
      </c>
      <c r="G879" s="118" t="s">
        <v>296</v>
      </c>
    </row>
    <row r="880" spans="1:7" x14ac:dyDescent="0.25">
      <c r="A880" s="188"/>
      <c r="B880" s="127"/>
      <c r="C880" s="129"/>
      <c r="D880" s="130"/>
      <c r="E880" s="126"/>
      <c r="F880" s="132"/>
      <c r="G880" s="119"/>
    </row>
    <row r="881" spans="1:7" x14ac:dyDescent="0.25">
      <c r="A881" s="188">
        <v>4</v>
      </c>
      <c r="B881" s="127" t="s">
        <v>57</v>
      </c>
      <c r="C881" s="128" t="s">
        <v>637</v>
      </c>
      <c r="D881" s="130">
        <v>850</v>
      </c>
      <c r="E881" s="126" t="s">
        <v>1</v>
      </c>
      <c r="F881" s="131" t="s">
        <v>316</v>
      </c>
      <c r="G881" s="118" t="s">
        <v>296</v>
      </c>
    </row>
    <row r="882" spans="1:7" x14ac:dyDescent="0.25">
      <c r="A882" s="188"/>
      <c r="B882" s="127"/>
      <c r="C882" s="129"/>
      <c r="D882" s="130"/>
      <c r="E882" s="126"/>
      <c r="F882" s="132"/>
      <c r="G882" s="119"/>
    </row>
    <row r="883" spans="1:7" ht="15" customHeight="1" x14ac:dyDescent="0.25">
      <c r="A883" s="156" t="s">
        <v>29</v>
      </c>
      <c r="B883" s="157"/>
      <c r="C883" s="158"/>
      <c r="D883" s="98">
        <v>0</v>
      </c>
      <c r="E883" s="3" t="s">
        <v>34</v>
      </c>
      <c r="F883" s="131" t="s">
        <v>296</v>
      </c>
      <c r="G883" s="144"/>
    </row>
    <row r="884" spans="1:7" x14ac:dyDescent="0.25">
      <c r="A884" s="215"/>
      <c r="B884" s="216"/>
      <c r="C884" s="217"/>
      <c r="D884" s="98">
        <f>SUM(D879)</f>
        <v>650</v>
      </c>
      <c r="E884" s="3" t="s">
        <v>7</v>
      </c>
      <c r="F884" s="213"/>
      <c r="G884" s="214"/>
    </row>
    <row r="885" spans="1:7" ht="15" customHeight="1" x14ac:dyDescent="0.25">
      <c r="A885" s="159"/>
      <c r="B885" s="160"/>
      <c r="C885" s="161"/>
      <c r="D885" s="98">
        <f>SUM(D881,D877,D875,D876)</f>
        <v>3050</v>
      </c>
      <c r="E885" s="3" t="s">
        <v>1</v>
      </c>
      <c r="F885" s="132"/>
      <c r="G885" s="145"/>
    </row>
    <row r="886" spans="1:7" ht="15" customHeight="1" x14ac:dyDescent="0.25">
      <c r="A886" s="123" t="s">
        <v>206</v>
      </c>
      <c r="B886" s="124"/>
      <c r="C886" s="124"/>
      <c r="D886" s="124"/>
      <c r="E886" s="124"/>
      <c r="F886" s="124"/>
      <c r="G886" s="125"/>
    </row>
    <row r="887" spans="1:7" ht="15" customHeight="1" x14ac:dyDescent="0.25">
      <c r="A887" s="188">
        <v>1</v>
      </c>
      <c r="B887" s="187" t="s">
        <v>59</v>
      </c>
      <c r="C887" s="154" t="s">
        <v>798</v>
      </c>
      <c r="D887" s="218">
        <v>1000</v>
      </c>
      <c r="E887" s="198" t="s">
        <v>7</v>
      </c>
      <c r="F887" s="148" t="s">
        <v>316</v>
      </c>
      <c r="G887" s="118" t="s">
        <v>296</v>
      </c>
    </row>
    <row r="888" spans="1:7" x14ac:dyDescent="0.25">
      <c r="A888" s="188"/>
      <c r="B888" s="187"/>
      <c r="C888" s="155"/>
      <c r="D888" s="219"/>
      <c r="E888" s="200"/>
      <c r="F888" s="149"/>
      <c r="G888" s="119"/>
    </row>
    <row r="889" spans="1:7" ht="25.5" customHeight="1" x14ac:dyDescent="0.25">
      <c r="A889" s="115">
        <v>2</v>
      </c>
      <c r="B889" s="71" t="s">
        <v>6</v>
      </c>
      <c r="C889" s="22" t="s">
        <v>906</v>
      </c>
      <c r="D889" s="96">
        <v>2000</v>
      </c>
      <c r="E889" s="72" t="s">
        <v>34</v>
      </c>
      <c r="F889" s="72" t="s">
        <v>316</v>
      </c>
      <c r="G889" s="55" t="s">
        <v>296</v>
      </c>
    </row>
    <row r="890" spans="1:7" ht="22.5" x14ac:dyDescent="0.25">
      <c r="A890" s="115">
        <v>3</v>
      </c>
      <c r="B890" s="71" t="s">
        <v>58</v>
      </c>
      <c r="C890" s="22" t="s">
        <v>907</v>
      </c>
      <c r="D890" s="96">
        <v>300</v>
      </c>
      <c r="E890" s="72" t="s">
        <v>34</v>
      </c>
      <c r="F890" s="72" t="s">
        <v>316</v>
      </c>
      <c r="G890" s="55" t="s">
        <v>296</v>
      </c>
    </row>
    <row r="891" spans="1:7" ht="22.5" x14ac:dyDescent="0.25">
      <c r="A891" s="115">
        <v>4</v>
      </c>
      <c r="B891" s="73" t="s">
        <v>908</v>
      </c>
      <c r="C891" s="22" t="s">
        <v>909</v>
      </c>
      <c r="D891" s="96">
        <v>1200</v>
      </c>
      <c r="E891" s="72" t="s">
        <v>34</v>
      </c>
      <c r="F891" s="72" t="s">
        <v>316</v>
      </c>
      <c r="G891" s="55" t="s">
        <v>296</v>
      </c>
    </row>
    <row r="892" spans="1:7" x14ac:dyDescent="0.25">
      <c r="A892" s="156" t="s">
        <v>29</v>
      </c>
      <c r="B892" s="157"/>
      <c r="C892" s="158"/>
      <c r="D892" s="98">
        <f>SUM(D887,D889,D890,D891,D887)</f>
        <v>5500</v>
      </c>
      <c r="E892" s="3" t="s">
        <v>34</v>
      </c>
      <c r="F892" s="131" t="s">
        <v>296</v>
      </c>
      <c r="G892" s="144"/>
    </row>
    <row r="893" spans="1:7" x14ac:dyDescent="0.25">
      <c r="A893" s="159"/>
      <c r="B893" s="160"/>
      <c r="C893" s="161"/>
      <c r="D893" s="98">
        <f>SUM(D887)</f>
        <v>1000</v>
      </c>
      <c r="E893" s="3" t="s">
        <v>7</v>
      </c>
      <c r="F893" s="132"/>
      <c r="G893" s="145"/>
    </row>
    <row r="894" spans="1:7" ht="21" customHeight="1" x14ac:dyDescent="0.25">
      <c r="A894" s="123" t="s">
        <v>207</v>
      </c>
      <c r="B894" s="124"/>
      <c r="C894" s="124"/>
      <c r="D894" s="124"/>
      <c r="E894" s="124"/>
      <c r="F894" s="124"/>
      <c r="G894" s="125"/>
    </row>
    <row r="895" spans="1:7" x14ac:dyDescent="0.25">
      <c r="A895" s="126">
        <v>1</v>
      </c>
      <c r="B895" s="127" t="s">
        <v>208</v>
      </c>
      <c r="C895" s="128" t="s">
        <v>638</v>
      </c>
      <c r="D895" s="130">
        <v>1300</v>
      </c>
      <c r="E895" s="126" t="s">
        <v>1</v>
      </c>
      <c r="F895" s="148" t="s">
        <v>316</v>
      </c>
      <c r="G895" s="118" t="s">
        <v>296</v>
      </c>
    </row>
    <row r="896" spans="1:7" ht="15" customHeight="1" x14ac:dyDescent="0.25">
      <c r="A896" s="126"/>
      <c r="B896" s="127"/>
      <c r="C896" s="129"/>
      <c r="D896" s="130"/>
      <c r="E896" s="126"/>
      <c r="F896" s="149"/>
      <c r="G896" s="119"/>
    </row>
    <row r="897" spans="1:7" ht="15" customHeight="1" x14ac:dyDescent="0.25">
      <c r="A897" s="126">
        <v>2</v>
      </c>
      <c r="B897" s="146" t="s">
        <v>6</v>
      </c>
      <c r="C897" s="128" t="s">
        <v>910</v>
      </c>
      <c r="D897" s="130">
        <v>1800</v>
      </c>
      <c r="E897" s="210" t="s">
        <v>34</v>
      </c>
      <c r="F897" s="148" t="s">
        <v>316</v>
      </c>
      <c r="G897" s="118" t="s">
        <v>296</v>
      </c>
    </row>
    <row r="898" spans="1:7" ht="15" customHeight="1" x14ac:dyDescent="0.25">
      <c r="A898" s="126"/>
      <c r="B898" s="147"/>
      <c r="C898" s="129"/>
      <c r="D898" s="130"/>
      <c r="E898" s="212"/>
      <c r="F898" s="149"/>
      <c r="G898" s="119"/>
    </row>
    <row r="899" spans="1:7" x14ac:dyDescent="0.25">
      <c r="A899" s="156" t="s">
        <v>29</v>
      </c>
      <c r="B899" s="157"/>
      <c r="C899" s="158"/>
      <c r="D899" s="98">
        <f>SUM(D897)</f>
        <v>1800</v>
      </c>
      <c r="E899" s="3" t="s">
        <v>34</v>
      </c>
      <c r="F899" s="131" t="s">
        <v>296</v>
      </c>
      <c r="G899" s="144"/>
    </row>
    <row r="900" spans="1:7" ht="20.25" customHeight="1" x14ac:dyDescent="0.25">
      <c r="A900" s="159"/>
      <c r="B900" s="160"/>
      <c r="C900" s="161"/>
      <c r="D900" s="98">
        <f>SUM(D895)</f>
        <v>1300</v>
      </c>
      <c r="E900" s="3" t="s">
        <v>1</v>
      </c>
      <c r="F900" s="132"/>
      <c r="G900" s="145"/>
    </row>
    <row r="901" spans="1:7" ht="31.5" customHeight="1" x14ac:dyDescent="0.25">
      <c r="A901" s="123" t="s">
        <v>209</v>
      </c>
      <c r="B901" s="124"/>
      <c r="C901" s="124"/>
      <c r="D901" s="124"/>
      <c r="E901" s="124"/>
      <c r="F901" s="124"/>
      <c r="G901" s="125"/>
    </row>
    <row r="902" spans="1:7" x14ac:dyDescent="0.25">
      <c r="A902" s="126">
        <v>1</v>
      </c>
      <c r="B902" s="127" t="s">
        <v>11</v>
      </c>
      <c r="C902" s="128" t="s">
        <v>639</v>
      </c>
      <c r="D902" s="130">
        <v>1100</v>
      </c>
      <c r="E902" s="126" t="s">
        <v>7</v>
      </c>
      <c r="F902" s="148" t="s">
        <v>316</v>
      </c>
      <c r="G902" s="118" t="s">
        <v>296</v>
      </c>
    </row>
    <row r="903" spans="1:7" ht="15" customHeight="1" x14ac:dyDescent="0.25">
      <c r="A903" s="126"/>
      <c r="B903" s="127"/>
      <c r="C903" s="129"/>
      <c r="D903" s="130"/>
      <c r="E903" s="126"/>
      <c r="F903" s="149"/>
      <c r="G903" s="119"/>
    </row>
    <row r="904" spans="1:7" x14ac:dyDescent="0.25">
      <c r="A904" s="126">
        <v>2</v>
      </c>
      <c r="B904" s="127" t="s">
        <v>6</v>
      </c>
      <c r="C904" s="128" t="s">
        <v>640</v>
      </c>
      <c r="D904" s="130">
        <v>800</v>
      </c>
      <c r="E904" s="126" t="s">
        <v>7</v>
      </c>
      <c r="F904" s="148" t="s">
        <v>316</v>
      </c>
      <c r="G904" s="118" t="s">
        <v>296</v>
      </c>
    </row>
    <row r="905" spans="1:7" x14ac:dyDescent="0.25">
      <c r="A905" s="126"/>
      <c r="B905" s="127"/>
      <c r="C905" s="129"/>
      <c r="D905" s="130"/>
      <c r="E905" s="126"/>
      <c r="F905" s="149"/>
      <c r="G905" s="119"/>
    </row>
    <row r="906" spans="1:7" ht="33" customHeight="1" x14ac:dyDescent="0.25">
      <c r="A906" s="126">
        <v>3</v>
      </c>
      <c r="B906" s="127" t="s">
        <v>59</v>
      </c>
      <c r="C906" s="128" t="s">
        <v>641</v>
      </c>
      <c r="D906" s="130">
        <v>600</v>
      </c>
      <c r="E906" s="126" t="s">
        <v>7</v>
      </c>
      <c r="F906" s="148" t="s">
        <v>316</v>
      </c>
      <c r="G906" s="118" t="s">
        <v>296</v>
      </c>
    </row>
    <row r="907" spans="1:7" x14ac:dyDescent="0.25">
      <c r="A907" s="126"/>
      <c r="B907" s="127"/>
      <c r="C907" s="129"/>
      <c r="D907" s="130"/>
      <c r="E907" s="126"/>
      <c r="F907" s="149"/>
      <c r="G907" s="119"/>
    </row>
    <row r="908" spans="1:7" x14ac:dyDescent="0.25">
      <c r="A908" s="194" t="s">
        <v>29</v>
      </c>
      <c r="B908" s="195"/>
      <c r="C908" s="196"/>
      <c r="D908" s="98">
        <f>SUM(D906,D904,D902)</f>
        <v>2500</v>
      </c>
      <c r="E908" s="3" t="s">
        <v>7</v>
      </c>
      <c r="F908" s="121" t="s">
        <v>296</v>
      </c>
      <c r="G908" s="220"/>
    </row>
    <row r="909" spans="1:7" ht="15.75" x14ac:dyDescent="0.25">
      <c r="A909" s="201" t="s">
        <v>283</v>
      </c>
      <c r="B909" s="202"/>
      <c r="C909" s="203"/>
      <c r="D909" s="4">
        <f>SUM(D899,D892,D883,D871,D849)</f>
        <v>15700</v>
      </c>
      <c r="E909" s="51" t="s">
        <v>34</v>
      </c>
      <c r="F909" s="133">
        <f>SUM(D911,D910,D909)</f>
        <v>42310</v>
      </c>
      <c r="G909" s="134"/>
    </row>
    <row r="910" spans="1:7" ht="32.25" customHeight="1" x14ac:dyDescent="0.25">
      <c r="A910" s="204"/>
      <c r="B910" s="205"/>
      <c r="C910" s="206"/>
      <c r="D910" s="4">
        <f>SUM(D908,D893,D884,D872,D850)</f>
        <v>19050</v>
      </c>
      <c r="E910" s="51" t="s">
        <v>7</v>
      </c>
      <c r="F910" s="135"/>
      <c r="G910" s="136"/>
    </row>
    <row r="911" spans="1:7" ht="15.75" x14ac:dyDescent="0.25">
      <c r="A911" s="207"/>
      <c r="B911" s="208"/>
      <c r="C911" s="209"/>
      <c r="D911" s="4">
        <f>SUM(D900,D885,D873,D851)</f>
        <v>7560</v>
      </c>
      <c r="E911" s="51" t="s">
        <v>1</v>
      </c>
      <c r="F911" s="137"/>
      <c r="G911" s="138"/>
    </row>
    <row r="912" spans="1:7" ht="30" customHeight="1" x14ac:dyDescent="0.25">
      <c r="A912" s="139" t="s">
        <v>285</v>
      </c>
      <c r="B912" s="140"/>
      <c r="C912" s="140"/>
      <c r="D912" s="140"/>
      <c r="E912" s="140"/>
      <c r="F912" s="140"/>
      <c r="G912" s="141"/>
    </row>
    <row r="913" spans="1:7" ht="16.5" customHeight="1" x14ac:dyDescent="0.25">
      <c r="A913" s="123" t="s">
        <v>210</v>
      </c>
      <c r="B913" s="124"/>
      <c r="C913" s="124"/>
      <c r="D913" s="124"/>
      <c r="E913" s="124"/>
      <c r="F913" s="124"/>
      <c r="G913" s="125"/>
    </row>
    <row r="914" spans="1:7" ht="24.75" customHeight="1" x14ac:dyDescent="0.25">
      <c r="A914" s="210" t="s">
        <v>18</v>
      </c>
      <c r="B914" s="146" t="s">
        <v>642</v>
      </c>
      <c r="C914" s="128" t="s">
        <v>643</v>
      </c>
      <c r="D914" s="189">
        <v>8000</v>
      </c>
      <c r="E914" s="210" t="s">
        <v>7</v>
      </c>
      <c r="F914" s="198" t="s">
        <v>316</v>
      </c>
      <c r="G914" s="75" t="s">
        <v>850</v>
      </c>
    </row>
    <row r="915" spans="1:7" ht="22.5" customHeight="1" x14ac:dyDescent="0.25">
      <c r="A915" s="211"/>
      <c r="B915" s="221"/>
      <c r="C915" s="222"/>
      <c r="D915" s="223"/>
      <c r="E915" s="211"/>
      <c r="F915" s="199"/>
      <c r="G915" s="75" t="s">
        <v>851</v>
      </c>
    </row>
    <row r="916" spans="1:7" ht="22.5" customHeight="1" x14ac:dyDescent="0.25">
      <c r="A916" s="211"/>
      <c r="B916" s="221"/>
      <c r="C916" s="222"/>
      <c r="D916" s="223"/>
      <c r="E916" s="211"/>
      <c r="F916" s="199"/>
      <c r="G916" s="75" t="s">
        <v>852</v>
      </c>
    </row>
    <row r="917" spans="1:7" ht="21" customHeight="1" x14ac:dyDescent="0.25">
      <c r="A917" s="212"/>
      <c r="B917" s="147"/>
      <c r="C917" s="129"/>
      <c r="D917" s="190"/>
      <c r="E917" s="212"/>
      <c r="F917" s="200"/>
      <c r="G917" s="75" t="s">
        <v>853</v>
      </c>
    </row>
    <row r="918" spans="1:7" x14ac:dyDescent="0.25">
      <c r="A918" s="126" t="s">
        <v>20</v>
      </c>
      <c r="B918" s="127" t="s">
        <v>211</v>
      </c>
      <c r="C918" s="128" t="s">
        <v>644</v>
      </c>
      <c r="D918" s="130">
        <v>700</v>
      </c>
      <c r="E918" s="126" t="s">
        <v>1</v>
      </c>
      <c r="F918" s="148" t="s">
        <v>316</v>
      </c>
      <c r="G918" s="118" t="s">
        <v>296</v>
      </c>
    </row>
    <row r="919" spans="1:7" x14ac:dyDescent="0.25">
      <c r="A919" s="126"/>
      <c r="B919" s="127"/>
      <c r="C919" s="129"/>
      <c r="D919" s="130"/>
      <c r="E919" s="126"/>
      <c r="F919" s="149"/>
      <c r="G919" s="119"/>
    </row>
    <row r="920" spans="1:7" ht="20.25" customHeight="1" x14ac:dyDescent="0.25">
      <c r="A920" s="126" t="s">
        <v>21</v>
      </c>
      <c r="B920" s="127" t="s">
        <v>2</v>
      </c>
      <c r="C920" s="128" t="s">
        <v>646</v>
      </c>
      <c r="D920" s="130">
        <v>600</v>
      </c>
      <c r="E920" s="126" t="s">
        <v>1</v>
      </c>
      <c r="F920" s="148" t="s">
        <v>316</v>
      </c>
      <c r="G920" s="118" t="s">
        <v>296</v>
      </c>
    </row>
    <row r="921" spans="1:7" x14ac:dyDescent="0.25">
      <c r="A921" s="126"/>
      <c r="B921" s="127"/>
      <c r="C921" s="129"/>
      <c r="D921" s="130"/>
      <c r="E921" s="126"/>
      <c r="F921" s="149"/>
      <c r="G921" s="119"/>
    </row>
    <row r="922" spans="1:7" ht="14.25" customHeight="1" x14ac:dyDescent="0.25">
      <c r="A922" s="210" t="s">
        <v>22</v>
      </c>
      <c r="B922" s="146" t="s">
        <v>131</v>
      </c>
      <c r="C922" s="16" t="s">
        <v>647</v>
      </c>
      <c r="D922" s="93">
        <v>950</v>
      </c>
      <c r="E922" s="32" t="s">
        <v>1</v>
      </c>
      <c r="F922" s="148" t="s">
        <v>316</v>
      </c>
      <c r="G922" s="118" t="s">
        <v>296</v>
      </c>
    </row>
    <row r="923" spans="1:7" x14ac:dyDescent="0.25">
      <c r="A923" s="211"/>
      <c r="B923" s="221"/>
      <c r="C923" s="16" t="s">
        <v>648</v>
      </c>
      <c r="D923" s="93">
        <v>260</v>
      </c>
      <c r="E923" s="32" t="s">
        <v>1</v>
      </c>
      <c r="F923" s="150"/>
      <c r="G923" s="186"/>
    </row>
    <row r="924" spans="1:7" x14ac:dyDescent="0.25">
      <c r="A924" s="211"/>
      <c r="B924" s="221"/>
      <c r="C924" s="16" t="s">
        <v>649</v>
      </c>
      <c r="D924" s="93">
        <v>150</v>
      </c>
      <c r="E924" s="32" t="s">
        <v>1</v>
      </c>
      <c r="F924" s="150"/>
      <c r="G924" s="186"/>
    </row>
    <row r="925" spans="1:7" x14ac:dyDescent="0.25">
      <c r="A925" s="212"/>
      <c r="B925" s="147"/>
      <c r="C925" s="16" t="s">
        <v>650</v>
      </c>
      <c r="D925" s="93">
        <v>425</v>
      </c>
      <c r="E925" s="32" t="s">
        <v>1</v>
      </c>
      <c r="F925" s="149"/>
      <c r="G925" s="119"/>
    </row>
    <row r="926" spans="1:7" x14ac:dyDescent="0.25">
      <c r="A926" s="126" t="s">
        <v>23</v>
      </c>
      <c r="B926" s="127" t="s">
        <v>59</v>
      </c>
      <c r="C926" s="128" t="s">
        <v>645</v>
      </c>
      <c r="D926" s="130">
        <v>400</v>
      </c>
      <c r="E926" s="126" t="s">
        <v>1</v>
      </c>
      <c r="F926" s="148" t="s">
        <v>316</v>
      </c>
      <c r="G926" s="118" t="s">
        <v>296</v>
      </c>
    </row>
    <row r="927" spans="1:7" x14ac:dyDescent="0.25">
      <c r="A927" s="126"/>
      <c r="B927" s="127"/>
      <c r="C927" s="129"/>
      <c r="D927" s="130"/>
      <c r="E927" s="126"/>
      <c r="F927" s="149"/>
      <c r="G927" s="119"/>
    </row>
    <row r="928" spans="1:7" x14ac:dyDescent="0.25">
      <c r="A928" s="126" t="s">
        <v>24</v>
      </c>
      <c r="B928" s="127" t="s">
        <v>62</v>
      </c>
      <c r="C928" s="128" t="s">
        <v>651</v>
      </c>
      <c r="D928" s="130">
        <v>1900</v>
      </c>
      <c r="E928" s="126" t="s">
        <v>1</v>
      </c>
      <c r="F928" s="148" t="s">
        <v>316</v>
      </c>
      <c r="G928" s="118" t="s">
        <v>296</v>
      </c>
    </row>
    <row r="929" spans="1:7" x14ac:dyDescent="0.25">
      <c r="A929" s="126"/>
      <c r="B929" s="127"/>
      <c r="C929" s="129"/>
      <c r="D929" s="130"/>
      <c r="E929" s="126"/>
      <c r="F929" s="149"/>
      <c r="G929" s="119"/>
    </row>
    <row r="930" spans="1:7" x14ac:dyDescent="0.25">
      <c r="A930" s="156" t="s">
        <v>29</v>
      </c>
      <c r="B930" s="157"/>
      <c r="C930" s="158"/>
      <c r="D930" s="98">
        <f>SUM(D914)</f>
        <v>8000</v>
      </c>
      <c r="E930" s="9" t="s">
        <v>7</v>
      </c>
      <c r="F930" s="131" t="s">
        <v>296</v>
      </c>
      <c r="G930" s="144"/>
    </row>
    <row r="931" spans="1:7" x14ac:dyDescent="0.25">
      <c r="A931" s="159"/>
      <c r="B931" s="160"/>
      <c r="C931" s="161"/>
      <c r="D931" s="98">
        <f>SUM(D928,D926,D922,D920,D918,D923,D924,D925)</f>
        <v>5385</v>
      </c>
      <c r="E931" s="9" t="s">
        <v>1</v>
      </c>
      <c r="F931" s="132"/>
      <c r="G931" s="145"/>
    </row>
    <row r="932" spans="1:7" ht="24" customHeight="1" x14ac:dyDescent="0.25">
      <c r="A932" s="123" t="s">
        <v>212</v>
      </c>
      <c r="B932" s="124"/>
      <c r="C932" s="124"/>
      <c r="D932" s="124"/>
      <c r="E932" s="124"/>
      <c r="F932" s="124"/>
      <c r="G932" s="125"/>
    </row>
    <row r="933" spans="1:7" x14ac:dyDescent="0.25">
      <c r="A933" s="126">
        <v>1</v>
      </c>
      <c r="B933" s="127" t="s">
        <v>6</v>
      </c>
      <c r="C933" s="128" t="s">
        <v>652</v>
      </c>
      <c r="D933" s="130">
        <v>4800</v>
      </c>
      <c r="E933" s="126" t="s">
        <v>1</v>
      </c>
      <c r="F933" s="148" t="s">
        <v>316</v>
      </c>
      <c r="G933" s="118" t="s">
        <v>296</v>
      </c>
    </row>
    <row r="934" spans="1:7" x14ac:dyDescent="0.25">
      <c r="A934" s="126"/>
      <c r="B934" s="127"/>
      <c r="C934" s="129"/>
      <c r="D934" s="130"/>
      <c r="E934" s="126"/>
      <c r="F934" s="149"/>
      <c r="G934" s="119"/>
    </row>
    <row r="935" spans="1:7" x14ac:dyDescent="0.25">
      <c r="A935" s="126">
        <v>2</v>
      </c>
      <c r="B935" s="127" t="s">
        <v>8</v>
      </c>
      <c r="C935" s="128" t="s">
        <v>653</v>
      </c>
      <c r="D935" s="130">
        <v>680</v>
      </c>
      <c r="E935" s="126" t="s">
        <v>1</v>
      </c>
      <c r="F935" s="148" t="s">
        <v>316</v>
      </c>
      <c r="G935" s="118" t="s">
        <v>296</v>
      </c>
    </row>
    <row r="936" spans="1:7" x14ac:dyDescent="0.25">
      <c r="A936" s="126"/>
      <c r="B936" s="127"/>
      <c r="C936" s="129"/>
      <c r="D936" s="130"/>
      <c r="E936" s="126"/>
      <c r="F936" s="149"/>
      <c r="G936" s="119"/>
    </row>
    <row r="937" spans="1:7" x14ac:dyDescent="0.25">
      <c r="A937" s="126">
        <v>3</v>
      </c>
      <c r="B937" s="127" t="s">
        <v>132</v>
      </c>
      <c r="C937" s="128" t="s">
        <v>654</v>
      </c>
      <c r="D937" s="130">
        <v>300</v>
      </c>
      <c r="E937" s="126" t="s">
        <v>1</v>
      </c>
      <c r="F937" s="148" t="s">
        <v>316</v>
      </c>
      <c r="G937" s="118" t="s">
        <v>296</v>
      </c>
    </row>
    <row r="938" spans="1:7" x14ac:dyDescent="0.25">
      <c r="A938" s="126"/>
      <c r="B938" s="127"/>
      <c r="C938" s="129"/>
      <c r="D938" s="130"/>
      <c r="E938" s="126"/>
      <c r="F938" s="149"/>
      <c r="G938" s="119"/>
    </row>
    <row r="939" spans="1:7" x14ac:dyDescent="0.25">
      <c r="A939" s="126">
        <v>4</v>
      </c>
      <c r="B939" s="127" t="s">
        <v>58</v>
      </c>
      <c r="C939" s="16" t="s">
        <v>661</v>
      </c>
      <c r="D939" s="93">
        <v>210</v>
      </c>
      <c r="E939" s="32" t="s">
        <v>1</v>
      </c>
      <c r="F939" s="148" t="s">
        <v>316</v>
      </c>
      <c r="G939" s="118" t="s">
        <v>296</v>
      </c>
    </row>
    <row r="940" spans="1:7" x14ac:dyDescent="0.25">
      <c r="A940" s="126"/>
      <c r="B940" s="127"/>
      <c r="C940" s="16" t="s">
        <v>662</v>
      </c>
      <c r="D940" s="93">
        <v>490</v>
      </c>
      <c r="E940" s="32" t="s">
        <v>1</v>
      </c>
      <c r="F940" s="149"/>
      <c r="G940" s="119"/>
    </row>
    <row r="941" spans="1:7" ht="15" customHeight="1" x14ac:dyDescent="0.25">
      <c r="A941" s="126">
        <v>5</v>
      </c>
      <c r="B941" s="127" t="s">
        <v>151</v>
      </c>
      <c r="C941" s="16" t="s">
        <v>655</v>
      </c>
      <c r="D941" s="93">
        <v>160</v>
      </c>
      <c r="E941" s="32" t="s">
        <v>1</v>
      </c>
      <c r="F941" s="148" t="s">
        <v>316</v>
      </c>
      <c r="G941" s="118" t="s">
        <v>296</v>
      </c>
    </row>
    <row r="942" spans="1:7" x14ac:dyDescent="0.25">
      <c r="A942" s="126"/>
      <c r="B942" s="127"/>
      <c r="C942" s="16" t="s">
        <v>656</v>
      </c>
      <c r="D942" s="93">
        <v>820</v>
      </c>
      <c r="E942" s="32" t="s">
        <v>1</v>
      </c>
      <c r="F942" s="149"/>
      <c r="G942" s="119"/>
    </row>
    <row r="943" spans="1:7" ht="15" customHeight="1" x14ac:dyDescent="0.25">
      <c r="A943" s="126">
        <v>6</v>
      </c>
      <c r="B943" s="127" t="s">
        <v>2</v>
      </c>
      <c r="C943" s="16" t="s">
        <v>657</v>
      </c>
      <c r="D943" s="93">
        <v>220</v>
      </c>
      <c r="E943" s="32" t="s">
        <v>1</v>
      </c>
      <c r="F943" s="148" t="s">
        <v>316</v>
      </c>
      <c r="G943" s="118" t="s">
        <v>296</v>
      </c>
    </row>
    <row r="944" spans="1:7" x14ac:dyDescent="0.25">
      <c r="A944" s="126"/>
      <c r="B944" s="127"/>
      <c r="C944" s="16" t="s">
        <v>658</v>
      </c>
      <c r="D944" s="93">
        <v>360</v>
      </c>
      <c r="E944" s="32" t="s">
        <v>1</v>
      </c>
      <c r="F944" s="149"/>
      <c r="G944" s="119"/>
    </row>
    <row r="945" spans="1:7" ht="15" customHeight="1" x14ac:dyDescent="0.25">
      <c r="A945" s="188">
        <v>7</v>
      </c>
      <c r="B945" s="187" t="s">
        <v>59</v>
      </c>
      <c r="C945" s="154" t="s">
        <v>660</v>
      </c>
      <c r="D945" s="120">
        <v>590</v>
      </c>
      <c r="E945" s="188" t="s">
        <v>1</v>
      </c>
      <c r="F945" s="148" t="s">
        <v>316</v>
      </c>
      <c r="G945" s="118" t="s">
        <v>296</v>
      </c>
    </row>
    <row r="946" spans="1:7" x14ac:dyDescent="0.25">
      <c r="A946" s="188"/>
      <c r="B946" s="187"/>
      <c r="C946" s="155"/>
      <c r="D946" s="120"/>
      <c r="E946" s="188"/>
      <c r="F946" s="149"/>
      <c r="G946" s="119"/>
    </row>
    <row r="947" spans="1:7" ht="15" customHeight="1" x14ac:dyDescent="0.25">
      <c r="A947" s="126">
        <v>8</v>
      </c>
      <c r="B947" s="127" t="s">
        <v>11</v>
      </c>
      <c r="C947" s="128" t="s">
        <v>659</v>
      </c>
      <c r="D947" s="130">
        <v>800</v>
      </c>
      <c r="E947" s="126" t="s">
        <v>1</v>
      </c>
      <c r="F947" s="148" t="s">
        <v>316</v>
      </c>
      <c r="G947" s="118" t="s">
        <v>296</v>
      </c>
    </row>
    <row r="948" spans="1:7" ht="23.25" customHeight="1" x14ac:dyDescent="0.25">
      <c r="A948" s="126"/>
      <c r="B948" s="127"/>
      <c r="C948" s="129"/>
      <c r="D948" s="130"/>
      <c r="E948" s="126"/>
      <c r="F948" s="149"/>
      <c r="G948" s="119"/>
    </row>
    <row r="949" spans="1:7" ht="21.75" customHeight="1" x14ac:dyDescent="0.25">
      <c r="A949" s="188">
        <v>9</v>
      </c>
      <c r="B949" s="187" t="s">
        <v>213</v>
      </c>
      <c r="C949" s="154" t="s">
        <v>786</v>
      </c>
      <c r="D949" s="120">
        <v>700</v>
      </c>
      <c r="E949" s="188" t="s">
        <v>1</v>
      </c>
      <c r="F949" s="148" t="s">
        <v>316</v>
      </c>
      <c r="G949" s="118" t="s">
        <v>296</v>
      </c>
    </row>
    <row r="950" spans="1:7" ht="25.5" customHeight="1" x14ac:dyDescent="0.25">
      <c r="A950" s="188"/>
      <c r="B950" s="187"/>
      <c r="C950" s="155"/>
      <c r="D950" s="120"/>
      <c r="E950" s="188"/>
      <c r="F950" s="149"/>
      <c r="G950" s="119"/>
    </row>
    <row r="951" spans="1:7" x14ac:dyDescent="0.25">
      <c r="A951" s="198">
        <v>10</v>
      </c>
      <c r="B951" s="224" t="s">
        <v>854</v>
      </c>
      <c r="C951" s="154" t="s">
        <v>901</v>
      </c>
      <c r="D951" s="218">
        <v>3202</v>
      </c>
      <c r="E951" s="229" t="s">
        <v>1</v>
      </c>
      <c r="F951" s="198" t="s">
        <v>501</v>
      </c>
      <c r="G951" s="57" t="s">
        <v>855</v>
      </c>
    </row>
    <row r="952" spans="1:7" ht="15" customHeight="1" x14ac:dyDescent="0.25">
      <c r="A952" s="199"/>
      <c r="B952" s="225"/>
      <c r="C952" s="227"/>
      <c r="D952" s="228"/>
      <c r="E952" s="230"/>
      <c r="F952" s="199"/>
      <c r="G952" s="57" t="s">
        <v>856</v>
      </c>
    </row>
    <row r="953" spans="1:7" ht="16.5" customHeight="1" x14ac:dyDescent="0.25">
      <c r="A953" s="200"/>
      <c r="B953" s="226"/>
      <c r="C953" s="155"/>
      <c r="D953" s="219"/>
      <c r="E953" s="231"/>
      <c r="F953" s="200"/>
      <c r="G953" s="57" t="s">
        <v>857</v>
      </c>
    </row>
    <row r="954" spans="1:7" ht="25.5" customHeight="1" x14ac:dyDescent="0.25">
      <c r="A954" s="194" t="s">
        <v>29</v>
      </c>
      <c r="B954" s="195"/>
      <c r="C954" s="196"/>
      <c r="D954" s="98">
        <f>SUM(D933,D935,D937,D939,D941,D943,D945,D947,D949,D944,D940,D942,D951)</f>
        <v>13332</v>
      </c>
      <c r="E954" s="9" t="s">
        <v>1</v>
      </c>
      <c r="F954" s="121" t="s">
        <v>296</v>
      </c>
      <c r="G954" s="122"/>
    </row>
    <row r="955" spans="1:7" ht="15" customHeight="1" x14ac:dyDescent="0.25">
      <c r="A955" s="123" t="s">
        <v>214</v>
      </c>
      <c r="B955" s="124"/>
      <c r="C955" s="124"/>
      <c r="D955" s="124"/>
      <c r="E955" s="124"/>
      <c r="F955" s="124"/>
      <c r="G955" s="125"/>
    </row>
    <row r="956" spans="1:7" ht="15" customHeight="1" x14ac:dyDescent="0.25">
      <c r="A956" s="126">
        <v>1</v>
      </c>
      <c r="B956" s="127" t="s">
        <v>6</v>
      </c>
      <c r="C956" s="128" t="s">
        <v>663</v>
      </c>
      <c r="D956" s="130">
        <v>250</v>
      </c>
      <c r="E956" s="126" t="s">
        <v>1</v>
      </c>
      <c r="F956" s="148" t="s">
        <v>316</v>
      </c>
      <c r="G956" s="118" t="s">
        <v>296</v>
      </c>
    </row>
    <row r="957" spans="1:7" x14ac:dyDescent="0.25">
      <c r="A957" s="126"/>
      <c r="B957" s="127"/>
      <c r="C957" s="129"/>
      <c r="D957" s="130"/>
      <c r="E957" s="126"/>
      <c r="F957" s="149"/>
      <c r="G957" s="119"/>
    </row>
    <row r="958" spans="1:7" ht="15" customHeight="1" x14ac:dyDescent="0.25">
      <c r="A958" s="126">
        <v>2</v>
      </c>
      <c r="B958" s="127" t="s">
        <v>215</v>
      </c>
      <c r="C958" s="128" t="s">
        <v>665</v>
      </c>
      <c r="D958" s="130">
        <v>240</v>
      </c>
      <c r="E958" s="126" t="s">
        <v>1</v>
      </c>
      <c r="F958" s="148" t="s">
        <v>316</v>
      </c>
      <c r="G958" s="118" t="s">
        <v>296</v>
      </c>
    </row>
    <row r="959" spans="1:7" x14ac:dyDescent="0.25">
      <c r="A959" s="126"/>
      <c r="B959" s="127"/>
      <c r="C959" s="129"/>
      <c r="D959" s="130"/>
      <c r="E959" s="126"/>
      <c r="F959" s="149"/>
      <c r="G959" s="119"/>
    </row>
    <row r="960" spans="1:7" x14ac:dyDescent="0.25">
      <c r="A960" s="126">
        <v>3</v>
      </c>
      <c r="B960" s="127" t="s">
        <v>216</v>
      </c>
      <c r="C960" s="128" t="s">
        <v>667</v>
      </c>
      <c r="D960" s="130">
        <v>500</v>
      </c>
      <c r="E960" s="126" t="s">
        <v>1</v>
      </c>
      <c r="F960" s="148" t="s">
        <v>316</v>
      </c>
      <c r="G960" s="118" t="s">
        <v>296</v>
      </c>
    </row>
    <row r="961" spans="1:7" x14ac:dyDescent="0.25">
      <c r="A961" s="126"/>
      <c r="B961" s="127"/>
      <c r="C961" s="129"/>
      <c r="D961" s="130"/>
      <c r="E961" s="126"/>
      <c r="F961" s="149"/>
      <c r="G961" s="119"/>
    </row>
    <row r="962" spans="1:7" x14ac:dyDescent="0.25">
      <c r="A962" s="126">
        <v>4</v>
      </c>
      <c r="B962" s="127" t="s">
        <v>92</v>
      </c>
      <c r="C962" s="128" t="s">
        <v>664</v>
      </c>
      <c r="D962" s="130">
        <v>450</v>
      </c>
      <c r="E962" s="126" t="s">
        <v>1</v>
      </c>
      <c r="F962" s="148" t="s">
        <v>316</v>
      </c>
      <c r="G962" s="118" t="s">
        <v>296</v>
      </c>
    </row>
    <row r="963" spans="1:7" x14ac:dyDescent="0.25">
      <c r="A963" s="126"/>
      <c r="B963" s="127"/>
      <c r="C963" s="129"/>
      <c r="D963" s="130"/>
      <c r="E963" s="126"/>
      <c r="F963" s="149"/>
      <c r="G963" s="119"/>
    </row>
    <row r="964" spans="1:7" ht="15" customHeight="1" x14ac:dyDescent="0.25">
      <c r="A964" s="126">
        <v>5</v>
      </c>
      <c r="B964" s="127" t="s">
        <v>68</v>
      </c>
      <c r="C964" s="128" t="s">
        <v>666</v>
      </c>
      <c r="D964" s="130">
        <v>305</v>
      </c>
      <c r="E964" s="126" t="s">
        <v>1</v>
      </c>
      <c r="F964" s="148" t="s">
        <v>316</v>
      </c>
      <c r="G964" s="118" t="s">
        <v>296</v>
      </c>
    </row>
    <row r="965" spans="1:7" x14ac:dyDescent="0.25">
      <c r="A965" s="126"/>
      <c r="B965" s="127"/>
      <c r="C965" s="129"/>
      <c r="D965" s="130"/>
      <c r="E965" s="126"/>
      <c r="F965" s="149"/>
      <c r="G965" s="119"/>
    </row>
    <row r="966" spans="1:7" ht="15" customHeight="1" x14ac:dyDescent="0.25">
      <c r="A966" s="126">
        <v>6</v>
      </c>
      <c r="B966" s="127" t="s">
        <v>59</v>
      </c>
      <c r="C966" s="16" t="s">
        <v>669</v>
      </c>
      <c r="D966" s="93">
        <v>450</v>
      </c>
      <c r="E966" s="32" t="s">
        <v>1</v>
      </c>
      <c r="F966" s="148" t="s">
        <v>316</v>
      </c>
      <c r="G966" s="118" t="s">
        <v>296</v>
      </c>
    </row>
    <row r="967" spans="1:7" x14ac:dyDescent="0.25">
      <c r="A967" s="126"/>
      <c r="B967" s="127"/>
      <c r="C967" s="16" t="s">
        <v>670</v>
      </c>
      <c r="D967" s="93">
        <v>350</v>
      </c>
      <c r="E967" s="32" t="s">
        <v>1</v>
      </c>
      <c r="F967" s="149"/>
      <c r="G967" s="119"/>
    </row>
    <row r="968" spans="1:7" ht="15" customHeight="1" x14ac:dyDescent="0.25">
      <c r="A968" s="126">
        <v>7</v>
      </c>
      <c r="B968" s="127" t="s">
        <v>105</v>
      </c>
      <c r="C968" s="128" t="s">
        <v>671</v>
      </c>
      <c r="D968" s="130">
        <v>1500</v>
      </c>
      <c r="E968" s="126" t="s">
        <v>1</v>
      </c>
      <c r="F968" s="148" t="s">
        <v>316</v>
      </c>
      <c r="G968" s="118" t="s">
        <v>296</v>
      </c>
    </row>
    <row r="969" spans="1:7" x14ac:dyDescent="0.25">
      <c r="A969" s="126"/>
      <c r="B969" s="127"/>
      <c r="C969" s="129"/>
      <c r="D969" s="130"/>
      <c r="E969" s="126"/>
      <c r="F969" s="149"/>
      <c r="G969" s="119"/>
    </row>
    <row r="970" spans="1:7" ht="15" customHeight="1" x14ac:dyDescent="0.25">
      <c r="A970" s="126">
        <v>8</v>
      </c>
      <c r="B970" s="127" t="s">
        <v>217</v>
      </c>
      <c r="C970" s="128" t="s">
        <v>668</v>
      </c>
      <c r="D970" s="130">
        <v>150</v>
      </c>
      <c r="E970" s="126" t="s">
        <v>1</v>
      </c>
      <c r="F970" s="148" t="s">
        <v>316</v>
      </c>
      <c r="G970" s="118" t="s">
        <v>296</v>
      </c>
    </row>
    <row r="971" spans="1:7" x14ac:dyDescent="0.25">
      <c r="A971" s="126"/>
      <c r="B971" s="127"/>
      <c r="C971" s="129"/>
      <c r="D971" s="130"/>
      <c r="E971" s="126"/>
      <c r="F971" s="149"/>
      <c r="G971" s="119"/>
    </row>
    <row r="972" spans="1:7" ht="15" customHeight="1" x14ac:dyDescent="0.25">
      <c r="A972" s="194" t="s">
        <v>29</v>
      </c>
      <c r="B972" s="195"/>
      <c r="C972" s="196"/>
      <c r="D972" s="98">
        <f>SUM(D956,D958,D960,D962,D964,D966,D968,D970,D967)</f>
        <v>4195</v>
      </c>
      <c r="E972" s="9" t="s">
        <v>1</v>
      </c>
      <c r="F972" s="121" t="s">
        <v>296</v>
      </c>
      <c r="G972" s="122"/>
    </row>
    <row r="973" spans="1:7" ht="24.75" customHeight="1" x14ac:dyDescent="0.25">
      <c r="A973" s="123" t="s">
        <v>218</v>
      </c>
      <c r="B973" s="124"/>
      <c r="C973" s="124"/>
      <c r="D973" s="124"/>
      <c r="E973" s="124"/>
      <c r="F973" s="124"/>
      <c r="G973" s="125"/>
    </row>
    <row r="974" spans="1:7" ht="15" customHeight="1" x14ac:dyDescent="0.25">
      <c r="A974" s="126">
        <v>1</v>
      </c>
      <c r="B974" s="127" t="s">
        <v>6</v>
      </c>
      <c r="C974" s="16" t="s">
        <v>673</v>
      </c>
      <c r="D974" s="93">
        <v>690</v>
      </c>
      <c r="E974" s="32" t="s">
        <v>1</v>
      </c>
      <c r="F974" s="148" t="s">
        <v>316</v>
      </c>
      <c r="G974" s="118" t="s">
        <v>296</v>
      </c>
    </row>
    <row r="975" spans="1:7" x14ac:dyDescent="0.25">
      <c r="A975" s="126"/>
      <c r="B975" s="127"/>
      <c r="C975" s="16" t="s">
        <v>674</v>
      </c>
      <c r="D975" s="93">
        <v>260</v>
      </c>
      <c r="E975" s="32" t="s">
        <v>1</v>
      </c>
      <c r="F975" s="149"/>
      <c r="G975" s="119"/>
    </row>
    <row r="976" spans="1:7" ht="15.75" customHeight="1" x14ac:dyDescent="0.25">
      <c r="A976" s="126">
        <v>2</v>
      </c>
      <c r="B976" s="127" t="s">
        <v>58</v>
      </c>
      <c r="C976" s="16" t="s">
        <v>675</v>
      </c>
      <c r="D976" s="93">
        <v>400</v>
      </c>
      <c r="E976" s="32" t="s">
        <v>1</v>
      </c>
      <c r="F976" s="148" t="s">
        <v>316</v>
      </c>
      <c r="G976" s="118" t="s">
        <v>296</v>
      </c>
    </row>
    <row r="977" spans="1:7" x14ac:dyDescent="0.25">
      <c r="A977" s="126"/>
      <c r="B977" s="127"/>
      <c r="C977" s="16" t="s">
        <v>676</v>
      </c>
      <c r="D977" s="93">
        <v>170</v>
      </c>
      <c r="E977" s="32" t="s">
        <v>1</v>
      </c>
      <c r="F977" s="150"/>
      <c r="G977" s="186"/>
    </row>
    <row r="978" spans="1:7" x14ac:dyDescent="0.25">
      <c r="A978" s="126"/>
      <c r="B978" s="127"/>
      <c r="C978" s="16" t="s">
        <v>678</v>
      </c>
      <c r="D978" s="93">
        <v>620</v>
      </c>
      <c r="E978" s="32" t="s">
        <v>1</v>
      </c>
      <c r="F978" s="149"/>
      <c r="G978" s="119"/>
    </row>
    <row r="979" spans="1:7" x14ac:dyDescent="0.25">
      <c r="A979" s="126">
        <v>3</v>
      </c>
      <c r="B979" s="127" t="s">
        <v>8</v>
      </c>
      <c r="C979" s="16" t="s">
        <v>677</v>
      </c>
      <c r="D979" s="93">
        <v>360</v>
      </c>
      <c r="E979" s="32" t="s">
        <v>1</v>
      </c>
      <c r="F979" s="148" t="s">
        <v>316</v>
      </c>
      <c r="G979" s="118" t="s">
        <v>296</v>
      </c>
    </row>
    <row r="980" spans="1:7" x14ac:dyDescent="0.25">
      <c r="A980" s="126"/>
      <c r="B980" s="127"/>
      <c r="C980" s="16" t="s">
        <v>679</v>
      </c>
      <c r="D980" s="93">
        <v>490</v>
      </c>
      <c r="E980" s="32" t="s">
        <v>1</v>
      </c>
      <c r="F980" s="149"/>
      <c r="G980" s="119"/>
    </row>
    <row r="981" spans="1:7" x14ac:dyDescent="0.25">
      <c r="A981" s="126">
        <v>4</v>
      </c>
      <c r="B981" s="127" t="s">
        <v>219</v>
      </c>
      <c r="C981" s="128" t="s">
        <v>680</v>
      </c>
      <c r="D981" s="130">
        <v>1000</v>
      </c>
      <c r="E981" s="126" t="s">
        <v>1</v>
      </c>
      <c r="F981" s="148" t="s">
        <v>316</v>
      </c>
      <c r="G981" s="118" t="s">
        <v>296</v>
      </c>
    </row>
    <row r="982" spans="1:7" ht="15" customHeight="1" x14ac:dyDescent="0.25">
      <c r="A982" s="126"/>
      <c r="B982" s="127"/>
      <c r="C982" s="129"/>
      <c r="D982" s="130"/>
      <c r="E982" s="126"/>
      <c r="F982" s="149"/>
      <c r="G982" s="119"/>
    </row>
    <row r="983" spans="1:7" ht="15" customHeight="1" x14ac:dyDescent="0.25">
      <c r="A983" s="126">
        <v>5</v>
      </c>
      <c r="B983" s="187" t="s">
        <v>11</v>
      </c>
      <c r="C983" s="154" t="s">
        <v>787</v>
      </c>
      <c r="D983" s="120">
        <v>900</v>
      </c>
      <c r="E983" s="188" t="s">
        <v>1</v>
      </c>
      <c r="F983" s="148" t="s">
        <v>316</v>
      </c>
      <c r="G983" s="118" t="s">
        <v>296</v>
      </c>
    </row>
    <row r="984" spans="1:7" x14ac:dyDescent="0.25">
      <c r="A984" s="126"/>
      <c r="B984" s="187"/>
      <c r="C984" s="155"/>
      <c r="D984" s="120"/>
      <c r="E984" s="188"/>
      <c r="F984" s="149"/>
      <c r="G984" s="119"/>
    </row>
    <row r="985" spans="1:7" ht="15" customHeight="1" x14ac:dyDescent="0.25">
      <c r="A985" s="126">
        <v>6</v>
      </c>
      <c r="B985" s="127" t="s">
        <v>213</v>
      </c>
      <c r="C985" s="128" t="s">
        <v>681</v>
      </c>
      <c r="D985" s="130">
        <v>1000</v>
      </c>
      <c r="E985" s="126" t="s">
        <v>1</v>
      </c>
      <c r="F985" s="148" t="s">
        <v>316</v>
      </c>
      <c r="G985" s="118" t="s">
        <v>296</v>
      </c>
    </row>
    <row r="986" spans="1:7" x14ac:dyDescent="0.25">
      <c r="A986" s="126"/>
      <c r="B986" s="127"/>
      <c r="C986" s="129"/>
      <c r="D986" s="130"/>
      <c r="E986" s="126"/>
      <c r="F986" s="149"/>
      <c r="G986" s="119"/>
    </row>
    <row r="987" spans="1:7" ht="15" customHeight="1" x14ac:dyDescent="0.25">
      <c r="A987" s="126">
        <v>7</v>
      </c>
      <c r="B987" s="127" t="s">
        <v>220</v>
      </c>
      <c r="C987" s="128" t="s">
        <v>682</v>
      </c>
      <c r="D987" s="130">
        <v>1800</v>
      </c>
      <c r="E987" s="126" t="s">
        <v>1</v>
      </c>
      <c r="F987" s="148" t="s">
        <v>316</v>
      </c>
      <c r="G987" s="118" t="s">
        <v>296</v>
      </c>
    </row>
    <row r="988" spans="1:7" ht="18.75" customHeight="1" x14ac:dyDescent="0.25">
      <c r="A988" s="126"/>
      <c r="B988" s="127"/>
      <c r="C988" s="129"/>
      <c r="D988" s="130"/>
      <c r="E988" s="126"/>
      <c r="F988" s="149"/>
      <c r="G988" s="119"/>
    </row>
    <row r="989" spans="1:7" ht="15" customHeight="1" x14ac:dyDescent="0.25">
      <c r="A989" s="194" t="s">
        <v>29</v>
      </c>
      <c r="B989" s="195"/>
      <c r="C989" s="196"/>
      <c r="D989" s="98">
        <f>SUM(D974,D976,D979,D981,D983,D985,D987,D977,D978,D980,D975)</f>
        <v>7690</v>
      </c>
      <c r="E989" s="9" t="s">
        <v>1</v>
      </c>
      <c r="F989" s="121" t="s">
        <v>296</v>
      </c>
      <c r="G989" s="122"/>
    </row>
    <row r="990" spans="1:7" ht="15" customHeight="1" x14ac:dyDescent="0.25">
      <c r="A990" s="123" t="s">
        <v>221</v>
      </c>
      <c r="B990" s="124"/>
      <c r="C990" s="124"/>
      <c r="D990" s="124"/>
      <c r="E990" s="124"/>
      <c r="F990" s="124"/>
      <c r="G990" s="125"/>
    </row>
    <row r="991" spans="1:7" ht="15" customHeight="1" x14ac:dyDescent="0.25">
      <c r="A991" s="126">
        <v>1</v>
      </c>
      <c r="B991" s="127" t="s">
        <v>4</v>
      </c>
      <c r="C991" s="16" t="s">
        <v>683</v>
      </c>
      <c r="D991" s="93">
        <v>1950</v>
      </c>
      <c r="E991" s="32" t="s">
        <v>1</v>
      </c>
      <c r="F991" s="148" t="s">
        <v>316</v>
      </c>
      <c r="G991" s="118" t="s">
        <v>296</v>
      </c>
    </row>
    <row r="992" spans="1:7" x14ac:dyDescent="0.25">
      <c r="A992" s="126"/>
      <c r="B992" s="127"/>
      <c r="C992" s="16" t="s">
        <v>684</v>
      </c>
      <c r="D992" s="93">
        <v>1050</v>
      </c>
      <c r="E992" s="32" t="s">
        <v>1</v>
      </c>
      <c r="F992" s="149"/>
      <c r="G992" s="119"/>
    </row>
    <row r="993" spans="1:7" ht="16.5" customHeight="1" x14ac:dyDescent="0.25">
      <c r="A993" s="126">
        <v>2</v>
      </c>
      <c r="B993" s="127" t="s">
        <v>32</v>
      </c>
      <c r="C993" s="16" t="s">
        <v>685</v>
      </c>
      <c r="D993" s="93">
        <v>250</v>
      </c>
      <c r="E993" s="32" t="s">
        <v>1</v>
      </c>
      <c r="F993" s="148" t="s">
        <v>316</v>
      </c>
      <c r="G993" s="118" t="s">
        <v>296</v>
      </c>
    </row>
    <row r="994" spans="1:7" x14ac:dyDescent="0.25">
      <c r="A994" s="126"/>
      <c r="B994" s="127"/>
      <c r="C994" s="16" t="s">
        <v>686</v>
      </c>
      <c r="D994" s="93">
        <v>250</v>
      </c>
      <c r="E994" s="32" t="s">
        <v>1</v>
      </c>
      <c r="F994" s="149"/>
      <c r="G994" s="119"/>
    </row>
    <row r="995" spans="1:7" x14ac:dyDescent="0.25">
      <c r="A995" s="126">
        <v>3</v>
      </c>
      <c r="B995" s="127" t="s">
        <v>144</v>
      </c>
      <c r="C995" s="128" t="s">
        <v>687</v>
      </c>
      <c r="D995" s="130">
        <v>400</v>
      </c>
      <c r="E995" s="126" t="s">
        <v>1</v>
      </c>
      <c r="F995" s="148" t="s">
        <v>316</v>
      </c>
      <c r="G995" s="118" t="s">
        <v>296</v>
      </c>
    </row>
    <row r="996" spans="1:7" x14ac:dyDescent="0.25">
      <c r="A996" s="126"/>
      <c r="B996" s="127"/>
      <c r="C996" s="129"/>
      <c r="D996" s="130"/>
      <c r="E996" s="126"/>
      <c r="F996" s="149"/>
      <c r="G996" s="119"/>
    </row>
    <row r="997" spans="1:7" ht="15" customHeight="1" x14ac:dyDescent="0.25">
      <c r="A997" s="126">
        <v>4</v>
      </c>
      <c r="B997" s="224" t="s">
        <v>213</v>
      </c>
      <c r="C997" s="22" t="s">
        <v>688</v>
      </c>
      <c r="D997" s="96">
        <v>150</v>
      </c>
      <c r="E997" s="35" t="s">
        <v>1</v>
      </c>
      <c r="F997" s="148" t="s">
        <v>316</v>
      </c>
      <c r="G997" s="118" t="s">
        <v>296</v>
      </c>
    </row>
    <row r="998" spans="1:7" x14ac:dyDescent="0.25">
      <c r="A998" s="126"/>
      <c r="B998" s="226"/>
      <c r="C998" s="22" t="s">
        <v>689</v>
      </c>
      <c r="D998" s="96">
        <v>550</v>
      </c>
      <c r="E998" s="35" t="s">
        <v>1</v>
      </c>
      <c r="F998" s="149"/>
      <c r="G998" s="119"/>
    </row>
    <row r="999" spans="1:7" ht="15" customHeight="1" x14ac:dyDescent="0.25">
      <c r="A999" s="194" t="s">
        <v>29</v>
      </c>
      <c r="B999" s="195"/>
      <c r="C999" s="196"/>
      <c r="D999" s="98">
        <f>SUM(D991,D993,D995,D998,D997,D994,D992)</f>
        <v>4600</v>
      </c>
      <c r="E999" s="9" t="s">
        <v>1</v>
      </c>
      <c r="F999" s="121" t="s">
        <v>296</v>
      </c>
      <c r="G999" s="122"/>
    </row>
    <row r="1000" spans="1:7" ht="15" customHeight="1" x14ac:dyDescent="0.25">
      <c r="A1000" s="123" t="s">
        <v>222</v>
      </c>
      <c r="B1000" s="124"/>
      <c r="C1000" s="124"/>
      <c r="D1000" s="124"/>
      <c r="E1000" s="124"/>
      <c r="F1000" s="124"/>
      <c r="G1000" s="125"/>
    </row>
    <row r="1001" spans="1:7" ht="13.5" customHeight="1" x14ac:dyDescent="0.25">
      <c r="A1001" s="126">
        <v>1</v>
      </c>
      <c r="B1001" s="127" t="s">
        <v>31</v>
      </c>
      <c r="C1001" s="128" t="s">
        <v>690</v>
      </c>
      <c r="D1001" s="130">
        <v>3000</v>
      </c>
      <c r="E1001" s="126" t="s">
        <v>1</v>
      </c>
      <c r="F1001" s="148" t="s">
        <v>316</v>
      </c>
      <c r="G1001" s="118" t="s">
        <v>296</v>
      </c>
    </row>
    <row r="1002" spans="1:7" x14ac:dyDescent="0.25">
      <c r="A1002" s="126"/>
      <c r="B1002" s="127"/>
      <c r="C1002" s="129"/>
      <c r="D1002" s="130"/>
      <c r="E1002" s="126"/>
      <c r="F1002" s="149"/>
      <c r="G1002" s="119"/>
    </row>
    <row r="1003" spans="1:7" x14ac:dyDescent="0.25">
      <c r="A1003" s="126">
        <v>2</v>
      </c>
      <c r="B1003" s="127" t="s">
        <v>215</v>
      </c>
      <c r="C1003" s="128" t="s">
        <v>692</v>
      </c>
      <c r="D1003" s="130">
        <v>350</v>
      </c>
      <c r="E1003" s="126" t="s">
        <v>1</v>
      </c>
      <c r="F1003" s="148" t="s">
        <v>316</v>
      </c>
      <c r="G1003" s="118" t="s">
        <v>296</v>
      </c>
    </row>
    <row r="1004" spans="1:7" ht="29.25" customHeight="1" x14ac:dyDescent="0.25">
      <c r="A1004" s="126"/>
      <c r="B1004" s="127"/>
      <c r="C1004" s="129"/>
      <c r="D1004" s="130"/>
      <c r="E1004" s="126"/>
      <c r="F1004" s="149"/>
      <c r="G1004" s="119"/>
    </row>
    <row r="1005" spans="1:7" x14ac:dyDescent="0.25">
      <c r="A1005" s="126">
        <v>3</v>
      </c>
      <c r="B1005" s="127" t="s">
        <v>9</v>
      </c>
      <c r="C1005" s="128" t="s">
        <v>693</v>
      </c>
      <c r="D1005" s="130">
        <v>450</v>
      </c>
      <c r="E1005" s="126" t="s">
        <v>1</v>
      </c>
      <c r="F1005" s="148" t="s">
        <v>316</v>
      </c>
      <c r="G1005" s="118" t="s">
        <v>296</v>
      </c>
    </row>
    <row r="1006" spans="1:7" x14ac:dyDescent="0.25">
      <c r="A1006" s="126"/>
      <c r="B1006" s="127"/>
      <c r="C1006" s="129"/>
      <c r="D1006" s="130"/>
      <c r="E1006" s="126"/>
      <c r="F1006" s="149"/>
      <c r="G1006" s="119"/>
    </row>
    <row r="1007" spans="1:7" x14ac:dyDescent="0.25">
      <c r="A1007" s="126">
        <v>4</v>
      </c>
      <c r="B1007" s="127" t="s">
        <v>3</v>
      </c>
      <c r="C1007" s="128" t="s">
        <v>691</v>
      </c>
      <c r="D1007" s="130">
        <v>350</v>
      </c>
      <c r="E1007" s="126" t="s">
        <v>1</v>
      </c>
      <c r="F1007" s="148" t="s">
        <v>316</v>
      </c>
      <c r="G1007" s="118" t="s">
        <v>296</v>
      </c>
    </row>
    <row r="1008" spans="1:7" x14ac:dyDescent="0.25">
      <c r="A1008" s="126"/>
      <c r="B1008" s="127"/>
      <c r="C1008" s="129"/>
      <c r="D1008" s="130"/>
      <c r="E1008" s="126"/>
      <c r="F1008" s="149"/>
      <c r="G1008" s="119"/>
    </row>
    <row r="1009" spans="1:7" x14ac:dyDescent="0.25">
      <c r="A1009" s="126">
        <v>5</v>
      </c>
      <c r="B1009" s="127" t="s">
        <v>213</v>
      </c>
      <c r="C1009" s="128" t="s">
        <v>694</v>
      </c>
      <c r="D1009" s="130">
        <v>700</v>
      </c>
      <c r="E1009" s="126" t="s">
        <v>1</v>
      </c>
      <c r="F1009" s="148" t="s">
        <v>316</v>
      </c>
      <c r="G1009" s="118" t="s">
        <v>296</v>
      </c>
    </row>
    <row r="1010" spans="1:7" x14ac:dyDescent="0.25">
      <c r="A1010" s="126"/>
      <c r="B1010" s="127"/>
      <c r="C1010" s="129"/>
      <c r="D1010" s="130"/>
      <c r="E1010" s="126"/>
      <c r="F1010" s="149"/>
      <c r="G1010" s="119"/>
    </row>
    <row r="1011" spans="1:7" ht="15" customHeight="1" x14ac:dyDescent="0.25">
      <c r="A1011" s="194" t="s">
        <v>29</v>
      </c>
      <c r="B1011" s="195"/>
      <c r="C1011" s="196"/>
      <c r="D1011" s="98">
        <f>SUM(D1001,D1003,D1005,D1007,D1009)</f>
        <v>4850</v>
      </c>
      <c r="E1011" s="9" t="s">
        <v>1</v>
      </c>
      <c r="F1011" s="121" t="s">
        <v>296</v>
      </c>
      <c r="G1011" s="122"/>
    </row>
    <row r="1012" spans="1:7" ht="15.75" x14ac:dyDescent="0.25">
      <c r="A1012" s="201" t="s">
        <v>286</v>
      </c>
      <c r="B1012" s="202"/>
      <c r="C1012" s="203"/>
      <c r="D1012" s="4">
        <v>0</v>
      </c>
      <c r="E1012" s="51" t="s">
        <v>34</v>
      </c>
      <c r="F1012" s="133">
        <f>SUM(D1012,D1013,D1014)</f>
        <v>48052</v>
      </c>
      <c r="G1012" s="134"/>
    </row>
    <row r="1013" spans="1:7" ht="33.75" customHeight="1" x14ac:dyDescent="0.25">
      <c r="A1013" s="204"/>
      <c r="B1013" s="205"/>
      <c r="C1013" s="206"/>
      <c r="D1013" s="4">
        <f>SUM(D930)</f>
        <v>8000</v>
      </c>
      <c r="E1013" s="51" t="s">
        <v>7</v>
      </c>
      <c r="F1013" s="135"/>
      <c r="G1013" s="136"/>
    </row>
    <row r="1014" spans="1:7" ht="15.75" x14ac:dyDescent="0.25">
      <c r="A1014" s="207"/>
      <c r="B1014" s="208"/>
      <c r="C1014" s="209"/>
      <c r="D1014" s="4">
        <f>SUM(D1011,D999,D989,D972,D954,D931)</f>
        <v>40052</v>
      </c>
      <c r="E1014" s="51" t="s">
        <v>1</v>
      </c>
      <c r="F1014" s="137"/>
      <c r="G1014" s="138"/>
    </row>
    <row r="1015" spans="1:7" ht="24" customHeight="1" x14ac:dyDescent="0.25">
      <c r="A1015" s="139" t="s">
        <v>295</v>
      </c>
      <c r="B1015" s="140"/>
      <c r="C1015" s="140"/>
      <c r="D1015" s="140"/>
      <c r="E1015" s="140"/>
      <c r="F1015" s="140"/>
      <c r="G1015" s="141"/>
    </row>
    <row r="1016" spans="1:7" ht="15" customHeight="1" x14ac:dyDescent="0.25">
      <c r="A1016" s="191" t="s">
        <v>223</v>
      </c>
      <c r="B1016" s="192"/>
      <c r="C1016" s="192"/>
      <c r="D1016" s="192"/>
      <c r="E1016" s="192"/>
      <c r="F1016" s="192"/>
      <c r="G1016" s="193"/>
    </row>
    <row r="1017" spans="1:7" ht="15" customHeight="1" x14ac:dyDescent="0.25">
      <c r="A1017" s="126" t="s">
        <v>18</v>
      </c>
      <c r="B1017" s="127" t="s">
        <v>2</v>
      </c>
      <c r="C1017" s="128" t="s">
        <v>695</v>
      </c>
      <c r="D1017" s="130">
        <v>850</v>
      </c>
      <c r="E1017" s="126" t="s">
        <v>7</v>
      </c>
      <c r="F1017" s="148" t="s">
        <v>316</v>
      </c>
      <c r="G1017" s="118" t="s">
        <v>296</v>
      </c>
    </row>
    <row r="1018" spans="1:7" x14ac:dyDescent="0.25">
      <c r="A1018" s="126"/>
      <c r="B1018" s="127"/>
      <c r="C1018" s="129"/>
      <c r="D1018" s="130"/>
      <c r="E1018" s="126"/>
      <c r="F1018" s="149"/>
      <c r="G1018" s="119"/>
    </row>
    <row r="1019" spans="1:7" x14ac:dyDescent="0.25">
      <c r="A1019" s="126" t="s">
        <v>20</v>
      </c>
      <c r="B1019" s="127" t="s">
        <v>57</v>
      </c>
      <c r="C1019" s="128" t="s">
        <v>698</v>
      </c>
      <c r="D1019" s="130">
        <v>1310</v>
      </c>
      <c r="E1019" s="126" t="s">
        <v>7</v>
      </c>
      <c r="F1019" s="148" t="s">
        <v>316</v>
      </c>
      <c r="G1019" s="118" t="s">
        <v>296</v>
      </c>
    </row>
    <row r="1020" spans="1:7" ht="14.25" customHeight="1" x14ac:dyDescent="0.25">
      <c r="A1020" s="126"/>
      <c r="B1020" s="127"/>
      <c r="C1020" s="129"/>
      <c r="D1020" s="130"/>
      <c r="E1020" s="126"/>
      <c r="F1020" s="149"/>
      <c r="G1020" s="119"/>
    </row>
    <row r="1021" spans="1:7" x14ac:dyDescent="0.25">
      <c r="A1021" s="126" t="s">
        <v>21</v>
      </c>
      <c r="B1021" s="127" t="s">
        <v>224</v>
      </c>
      <c r="C1021" s="128" t="s">
        <v>696</v>
      </c>
      <c r="D1021" s="130">
        <v>200</v>
      </c>
      <c r="E1021" s="126" t="s">
        <v>1</v>
      </c>
      <c r="F1021" s="148" t="s">
        <v>316</v>
      </c>
      <c r="G1021" s="118" t="s">
        <v>296</v>
      </c>
    </row>
    <row r="1022" spans="1:7" x14ac:dyDescent="0.25">
      <c r="A1022" s="126"/>
      <c r="B1022" s="127"/>
      <c r="C1022" s="129"/>
      <c r="D1022" s="130"/>
      <c r="E1022" s="126"/>
      <c r="F1022" s="149"/>
      <c r="G1022" s="119"/>
    </row>
    <row r="1023" spans="1:7" ht="18" customHeight="1" x14ac:dyDescent="0.25">
      <c r="A1023" s="126" t="s">
        <v>22</v>
      </c>
      <c r="B1023" s="127" t="s">
        <v>75</v>
      </c>
      <c r="C1023" s="16" t="s">
        <v>699</v>
      </c>
      <c r="D1023" s="93">
        <v>1200</v>
      </c>
      <c r="E1023" s="32" t="s">
        <v>1</v>
      </c>
      <c r="F1023" s="148" t="s">
        <v>316</v>
      </c>
      <c r="G1023" s="118" t="s">
        <v>296</v>
      </c>
    </row>
    <row r="1024" spans="1:7" x14ac:dyDescent="0.25">
      <c r="A1024" s="126"/>
      <c r="B1024" s="127"/>
      <c r="C1024" s="16" t="s">
        <v>700</v>
      </c>
      <c r="D1024" s="93">
        <v>540</v>
      </c>
      <c r="E1024" s="37" t="s">
        <v>1</v>
      </c>
      <c r="F1024" s="149"/>
      <c r="G1024" s="119"/>
    </row>
    <row r="1025" spans="1:7" x14ac:dyDescent="0.25">
      <c r="A1025" s="156" t="s">
        <v>29</v>
      </c>
      <c r="B1025" s="157"/>
      <c r="C1025" s="158"/>
      <c r="D1025" s="98">
        <f>SUM(D1019,D1017)</f>
        <v>2160</v>
      </c>
      <c r="E1025" s="9" t="s">
        <v>7</v>
      </c>
      <c r="F1025" s="131" t="s">
        <v>296</v>
      </c>
      <c r="G1025" s="144"/>
    </row>
    <row r="1026" spans="1:7" x14ac:dyDescent="0.25">
      <c r="A1026" s="159"/>
      <c r="B1026" s="160"/>
      <c r="C1026" s="161"/>
      <c r="D1026" s="98">
        <f>SUM(D1023,D1021,D1024)</f>
        <v>1940</v>
      </c>
      <c r="E1026" s="9" t="s">
        <v>1</v>
      </c>
      <c r="F1026" s="132"/>
      <c r="G1026" s="145"/>
    </row>
    <row r="1027" spans="1:7" ht="25.5" customHeight="1" x14ac:dyDescent="0.25">
      <c r="A1027" s="123" t="s">
        <v>225</v>
      </c>
      <c r="B1027" s="124"/>
      <c r="C1027" s="124"/>
      <c r="D1027" s="124"/>
      <c r="E1027" s="124"/>
      <c r="F1027" s="124"/>
      <c r="G1027" s="125"/>
    </row>
    <row r="1028" spans="1:7" x14ac:dyDescent="0.25">
      <c r="A1028" s="126">
        <v>1</v>
      </c>
      <c r="B1028" s="127" t="s">
        <v>226</v>
      </c>
      <c r="C1028" s="128" t="s">
        <v>701</v>
      </c>
      <c r="D1028" s="130">
        <v>3510</v>
      </c>
      <c r="E1028" s="126" t="s">
        <v>7</v>
      </c>
      <c r="F1028" s="148" t="s">
        <v>316</v>
      </c>
      <c r="G1028" s="118" t="s">
        <v>296</v>
      </c>
    </row>
    <row r="1029" spans="1:7" x14ac:dyDescent="0.25">
      <c r="A1029" s="126"/>
      <c r="B1029" s="127"/>
      <c r="C1029" s="129"/>
      <c r="D1029" s="130"/>
      <c r="E1029" s="126"/>
      <c r="F1029" s="149"/>
      <c r="G1029" s="119"/>
    </row>
    <row r="1030" spans="1:7" x14ac:dyDescent="0.25">
      <c r="A1030" s="126">
        <v>2</v>
      </c>
      <c r="B1030" s="127" t="s">
        <v>0</v>
      </c>
      <c r="C1030" s="16" t="s">
        <v>708</v>
      </c>
      <c r="D1030" s="93">
        <v>1500</v>
      </c>
      <c r="E1030" s="37" t="s">
        <v>34</v>
      </c>
      <c r="F1030" s="148" t="s">
        <v>316</v>
      </c>
      <c r="G1030" s="118" t="s">
        <v>296</v>
      </c>
    </row>
    <row r="1031" spans="1:7" x14ac:dyDescent="0.25">
      <c r="A1031" s="126"/>
      <c r="B1031" s="127"/>
      <c r="C1031" s="16" t="s">
        <v>709</v>
      </c>
      <c r="D1031" s="93">
        <v>660</v>
      </c>
      <c r="E1031" s="37" t="s">
        <v>34</v>
      </c>
      <c r="F1031" s="149"/>
      <c r="G1031" s="119"/>
    </row>
    <row r="1032" spans="1:7" x14ac:dyDescent="0.25">
      <c r="A1032" s="126">
        <v>3</v>
      </c>
      <c r="B1032" s="127" t="s">
        <v>227</v>
      </c>
      <c r="C1032" s="128" t="s">
        <v>703</v>
      </c>
      <c r="D1032" s="130">
        <v>600</v>
      </c>
      <c r="E1032" s="126" t="s">
        <v>7</v>
      </c>
      <c r="F1032" s="148" t="s">
        <v>316</v>
      </c>
      <c r="G1032" s="118" t="s">
        <v>296</v>
      </c>
    </row>
    <row r="1033" spans="1:7" x14ac:dyDescent="0.25">
      <c r="A1033" s="126"/>
      <c r="B1033" s="127"/>
      <c r="C1033" s="129"/>
      <c r="D1033" s="130"/>
      <c r="E1033" s="126"/>
      <c r="F1033" s="149"/>
      <c r="G1033" s="119"/>
    </row>
    <row r="1034" spans="1:7" x14ac:dyDescent="0.25">
      <c r="A1034" s="126">
        <v>4</v>
      </c>
      <c r="B1034" s="127" t="s">
        <v>228</v>
      </c>
      <c r="C1034" s="16" t="s">
        <v>704</v>
      </c>
      <c r="D1034" s="93">
        <v>230</v>
      </c>
      <c r="E1034" s="32" t="s">
        <v>7</v>
      </c>
      <c r="F1034" s="148" t="s">
        <v>316</v>
      </c>
      <c r="G1034" s="118" t="s">
        <v>296</v>
      </c>
    </row>
    <row r="1035" spans="1:7" x14ac:dyDescent="0.25">
      <c r="A1035" s="126"/>
      <c r="B1035" s="127"/>
      <c r="C1035" s="16" t="s">
        <v>705</v>
      </c>
      <c r="D1035" s="93">
        <v>300</v>
      </c>
      <c r="E1035" s="32" t="s">
        <v>7</v>
      </c>
      <c r="F1035" s="149"/>
      <c r="G1035" s="119"/>
    </row>
    <row r="1036" spans="1:7" x14ac:dyDescent="0.25">
      <c r="A1036" s="126">
        <v>5</v>
      </c>
      <c r="B1036" s="127" t="s">
        <v>5</v>
      </c>
      <c r="C1036" s="128" t="s">
        <v>706</v>
      </c>
      <c r="D1036" s="130">
        <v>560</v>
      </c>
      <c r="E1036" s="126" t="s">
        <v>7</v>
      </c>
      <c r="F1036" s="148" t="s">
        <v>316</v>
      </c>
      <c r="G1036" s="118" t="s">
        <v>296</v>
      </c>
    </row>
    <row r="1037" spans="1:7" x14ac:dyDescent="0.25">
      <c r="A1037" s="126"/>
      <c r="B1037" s="127"/>
      <c r="C1037" s="129"/>
      <c r="D1037" s="130"/>
      <c r="E1037" s="126"/>
      <c r="F1037" s="149"/>
      <c r="G1037" s="119"/>
    </row>
    <row r="1038" spans="1:7" ht="19.5" customHeight="1" x14ac:dyDescent="0.25">
      <c r="A1038" s="126">
        <v>6</v>
      </c>
      <c r="B1038" s="127" t="s">
        <v>4</v>
      </c>
      <c r="C1038" s="128" t="s">
        <v>697</v>
      </c>
      <c r="D1038" s="130">
        <v>650</v>
      </c>
      <c r="E1038" s="126" t="s">
        <v>7</v>
      </c>
      <c r="F1038" s="148" t="s">
        <v>316</v>
      </c>
      <c r="G1038" s="118" t="s">
        <v>296</v>
      </c>
    </row>
    <row r="1039" spans="1:7" ht="22.5" customHeight="1" x14ac:dyDescent="0.25">
      <c r="A1039" s="126"/>
      <c r="B1039" s="127"/>
      <c r="C1039" s="129"/>
      <c r="D1039" s="130"/>
      <c r="E1039" s="126"/>
      <c r="F1039" s="149"/>
      <c r="G1039" s="119"/>
    </row>
    <row r="1040" spans="1:7" ht="20.25" customHeight="1" x14ac:dyDescent="0.25">
      <c r="A1040" s="126">
        <v>7</v>
      </c>
      <c r="B1040" s="127" t="s">
        <v>68</v>
      </c>
      <c r="C1040" s="128" t="s">
        <v>702</v>
      </c>
      <c r="D1040" s="93">
        <v>300</v>
      </c>
      <c r="E1040" s="1" t="s">
        <v>34</v>
      </c>
      <c r="F1040" s="148" t="s">
        <v>316</v>
      </c>
      <c r="G1040" s="118" t="s">
        <v>296</v>
      </c>
    </row>
    <row r="1041" spans="1:7" x14ac:dyDescent="0.25">
      <c r="A1041" s="126"/>
      <c r="B1041" s="127"/>
      <c r="C1041" s="129"/>
      <c r="D1041" s="93">
        <v>750</v>
      </c>
      <c r="E1041" s="1" t="s">
        <v>7</v>
      </c>
      <c r="F1041" s="149"/>
      <c r="G1041" s="119"/>
    </row>
    <row r="1042" spans="1:7" ht="15" customHeight="1" x14ac:dyDescent="0.25">
      <c r="A1042" s="126">
        <v>8</v>
      </c>
      <c r="B1042" s="127" t="s">
        <v>229</v>
      </c>
      <c r="C1042" s="128" t="s">
        <v>707</v>
      </c>
      <c r="D1042" s="130">
        <v>405</v>
      </c>
      <c r="E1042" s="126" t="s">
        <v>7</v>
      </c>
      <c r="F1042" s="148" t="s">
        <v>316</v>
      </c>
      <c r="G1042" s="118" t="s">
        <v>296</v>
      </c>
    </row>
    <row r="1043" spans="1:7" x14ac:dyDescent="0.25">
      <c r="A1043" s="126"/>
      <c r="B1043" s="127"/>
      <c r="C1043" s="129"/>
      <c r="D1043" s="130"/>
      <c r="E1043" s="126"/>
      <c r="F1043" s="149"/>
      <c r="G1043" s="119"/>
    </row>
    <row r="1044" spans="1:7" ht="26.25" customHeight="1" x14ac:dyDescent="0.25">
      <c r="A1044" s="126">
        <v>9</v>
      </c>
      <c r="B1044" s="146" t="s">
        <v>858</v>
      </c>
      <c r="C1044" s="154" t="s">
        <v>902</v>
      </c>
      <c r="D1044" s="189">
        <v>3546</v>
      </c>
      <c r="E1044" s="126" t="s">
        <v>7</v>
      </c>
      <c r="F1044" s="148" t="s">
        <v>501</v>
      </c>
      <c r="G1044" s="59" t="s">
        <v>859</v>
      </c>
    </row>
    <row r="1045" spans="1:7" ht="57.75" customHeight="1" x14ac:dyDescent="0.25">
      <c r="A1045" s="126"/>
      <c r="B1045" s="147"/>
      <c r="C1045" s="155"/>
      <c r="D1045" s="190"/>
      <c r="E1045" s="126"/>
      <c r="F1045" s="149"/>
      <c r="G1045" s="59" t="s">
        <v>860</v>
      </c>
    </row>
    <row r="1046" spans="1:7" ht="44.25" customHeight="1" x14ac:dyDescent="0.25">
      <c r="A1046" s="114">
        <v>10</v>
      </c>
      <c r="B1046" s="66" t="s">
        <v>874</v>
      </c>
      <c r="C1046" s="22" t="s">
        <v>903</v>
      </c>
      <c r="D1046" s="92">
        <v>800</v>
      </c>
      <c r="E1046" s="64" t="s">
        <v>7</v>
      </c>
      <c r="F1046" s="65" t="s">
        <v>501</v>
      </c>
      <c r="G1046" s="59" t="s">
        <v>296</v>
      </c>
    </row>
    <row r="1047" spans="1:7" ht="15" customHeight="1" x14ac:dyDescent="0.25">
      <c r="A1047" s="156" t="s">
        <v>29</v>
      </c>
      <c r="B1047" s="157"/>
      <c r="C1047" s="158"/>
      <c r="D1047" s="98">
        <f>SUM(D1040,D1030,D1031)</f>
        <v>2460</v>
      </c>
      <c r="E1047" s="9" t="s">
        <v>34</v>
      </c>
      <c r="F1047" s="131" t="s">
        <v>296</v>
      </c>
      <c r="G1047" s="144"/>
    </row>
    <row r="1048" spans="1:7" x14ac:dyDescent="0.25">
      <c r="A1048" s="159"/>
      <c r="B1048" s="160"/>
      <c r="C1048" s="161"/>
      <c r="D1048" s="98">
        <f>SUM(D1042,D1041,D1038,D1036,D1034,D1032,D1028,D1035,D1044,D1046)</f>
        <v>11351</v>
      </c>
      <c r="E1048" s="9" t="s">
        <v>7</v>
      </c>
      <c r="F1048" s="132"/>
      <c r="G1048" s="145"/>
    </row>
    <row r="1049" spans="1:7" ht="32.25" customHeight="1" x14ac:dyDescent="0.25">
      <c r="A1049" s="201" t="s">
        <v>287</v>
      </c>
      <c r="B1049" s="202"/>
      <c r="C1049" s="203"/>
      <c r="D1049" s="4">
        <f>SUM(D1047)</f>
        <v>2460</v>
      </c>
      <c r="E1049" s="51" t="s">
        <v>34</v>
      </c>
      <c r="F1049" s="133">
        <f>SUM(D1049,D1050,D1051)</f>
        <v>17911</v>
      </c>
      <c r="G1049" s="134"/>
    </row>
    <row r="1050" spans="1:7" ht="15.75" x14ac:dyDescent="0.25">
      <c r="A1050" s="204"/>
      <c r="B1050" s="205"/>
      <c r="C1050" s="206"/>
      <c r="D1050" s="4">
        <f>SUM(D1025,D1048)</f>
        <v>13511</v>
      </c>
      <c r="E1050" s="51" t="s">
        <v>7</v>
      </c>
      <c r="F1050" s="135"/>
      <c r="G1050" s="136"/>
    </row>
    <row r="1051" spans="1:7" ht="15" customHeight="1" x14ac:dyDescent="0.25">
      <c r="A1051" s="207"/>
      <c r="B1051" s="208"/>
      <c r="C1051" s="209"/>
      <c r="D1051" s="4">
        <f>SUM(D1026)</f>
        <v>1940</v>
      </c>
      <c r="E1051" s="51" t="s">
        <v>1</v>
      </c>
      <c r="F1051" s="137"/>
      <c r="G1051" s="138"/>
    </row>
    <row r="1052" spans="1:7" ht="18.75" customHeight="1" x14ac:dyDescent="0.25">
      <c r="A1052" s="139" t="s">
        <v>289</v>
      </c>
      <c r="B1052" s="140"/>
      <c r="C1052" s="140"/>
      <c r="D1052" s="140"/>
      <c r="E1052" s="140"/>
      <c r="F1052" s="140"/>
      <c r="G1052" s="141"/>
    </row>
    <row r="1053" spans="1:7" ht="27" customHeight="1" x14ac:dyDescent="0.25">
      <c r="A1053" s="191" t="s">
        <v>230</v>
      </c>
      <c r="B1053" s="192"/>
      <c r="C1053" s="192"/>
      <c r="D1053" s="192"/>
      <c r="E1053" s="192"/>
      <c r="F1053" s="192"/>
      <c r="G1053" s="193"/>
    </row>
    <row r="1054" spans="1:7" x14ac:dyDescent="0.25">
      <c r="A1054" s="126" t="s">
        <v>18</v>
      </c>
      <c r="B1054" s="127" t="s">
        <v>54</v>
      </c>
      <c r="C1054" s="128" t="s">
        <v>710</v>
      </c>
      <c r="D1054" s="130">
        <v>710</v>
      </c>
      <c r="E1054" s="126" t="s">
        <v>7</v>
      </c>
      <c r="F1054" s="148" t="s">
        <v>316</v>
      </c>
      <c r="G1054" s="118" t="s">
        <v>296</v>
      </c>
    </row>
    <row r="1055" spans="1:7" x14ac:dyDescent="0.25">
      <c r="A1055" s="126"/>
      <c r="B1055" s="127"/>
      <c r="C1055" s="129"/>
      <c r="D1055" s="130"/>
      <c r="E1055" s="126"/>
      <c r="F1055" s="149"/>
      <c r="G1055" s="119"/>
    </row>
    <row r="1056" spans="1:7" x14ac:dyDescent="0.25">
      <c r="A1056" s="126" t="s">
        <v>20</v>
      </c>
      <c r="B1056" s="127" t="s">
        <v>75</v>
      </c>
      <c r="C1056" s="128" t="s">
        <v>711</v>
      </c>
      <c r="D1056" s="130">
        <v>1360</v>
      </c>
      <c r="E1056" s="126" t="s">
        <v>7</v>
      </c>
      <c r="F1056" s="148" t="s">
        <v>316</v>
      </c>
      <c r="G1056" s="118" t="s">
        <v>296</v>
      </c>
    </row>
    <row r="1057" spans="1:7" ht="14.25" customHeight="1" x14ac:dyDescent="0.25">
      <c r="A1057" s="126"/>
      <c r="B1057" s="127"/>
      <c r="C1057" s="129"/>
      <c r="D1057" s="130"/>
      <c r="E1057" s="126"/>
      <c r="F1057" s="149"/>
      <c r="G1057" s="119"/>
    </row>
    <row r="1058" spans="1:7" x14ac:dyDescent="0.25">
      <c r="A1058" s="126" t="s">
        <v>21</v>
      </c>
      <c r="B1058" s="127" t="s">
        <v>35</v>
      </c>
      <c r="C1058" s="128" t="s">
        <v>713</v>
      </c>
      <c r="D1058" s="130">
        <v>1050</v>
      </c>
      <c r="E1058" s="126" t="s">
        <v>7</v>
      </c>
      <c r="F1058" s="148" t="s">
        <v>316</v>
      </c>
      <c r="G1058" s="118" t="s">
        <v>296</v>
      </c>
    </row>
    <row r="1059" spans="1:7" x14ac:dyDescent="0.25">
      <c r="A1059" s="126"/>
      <c r="B1059" s="127"/>
      <c r="C1059" s="129"/>
      <c r="D1059" s="130"/>
      <c r="E1059" s="126"/>
      <c r="F1059" s="149"/>
      <c r="G1059" s="119"/>
    </row>
    <row r="1060" spans="1:7" ht="17.25" customHeight="1" x14ac:dyDescent="0.25">
      <c r="A1060" s="126" t="s">
        <v>22</v>
      </c>
      <c r="B1060" s="127" t="s">
        <v>137</v>
      </c>
      <c r="C1060" s="128" t="s">
        <v>710</v>
      </c>
      <c r="D1060" s="130">
        <v>320</v>
      </c>
      <c r="E1060" s="126" t="s">
        <v>7</v>
      </c>
      <c r="F1060" s="148" t="s">
        <v>316</v>
      </c>
      <c r="G1060" s="118" t="s">
        <v>296</v>
      </c>
    </row>
    <row r="1061" spans="1:7" x14ac:dyDescent="0.25">
      <c r="A1061" s="126"/>
      <c r="B1061" s="127"/>
      <c r="C1061" s="129"/>
      <c r="D1061" s="130"/>
      <c r="E1061" s="126"/>
      <c r="F1061" s="149"/>
      <c r="G1061" s="119"/>
    </row>
    <row r="1062" spans="1:7" x14ac:dyDescent="0.25">
      <c r="A1062" s="126" t="s">
        <v>23</v>
      </c>
      <c r="B1062" s="127" t="s">
        <v>92</v>
      </c>
      <c r="C1062" s="128" t="s">
        <v>710</v>
      </c>
      <c r="D1062" s="130">
        <v>450</v>
      </c>
      <c r="E1062" s="126" t="s">
        <v>7</v>
      </c>
      <c r="F1062" s="148" t="s">
        <v>316</v>
      </c>
      <c r="G1062" s="118" t="s">
        <v>296</v>
      </c>
    </row>
    <row r="1063" spans="1:7" x14ac:dyDescent="0.25">
      <c r="A1063" s="126"/>
      <c r="B1063" s="127"/>
      <c r="C1063" s="129"/>
      <c r="D1063" s="130"/>
      <c r="E1063" s="126"/>
      <c r="F1063" s="149"/>
      <c r="G1063" s="119"/>
    </row>
    <row r="1064" spans="1:7" x14ac:dyDescent="0.25">
      <c r="A1064" s="188" t="s">
        <v>24</v>
      </c>
      <c r="B1064" s="187" t="s">
        <v>9</v>
      </c>
      <c r="C1064" s="154" t="s">
        <v>788</v>
      </c>
      <c r="D1064" s="120">
        <v>350</v>
      </c>
      <c r="E1064" s="188" t="s">
        <v>7</v>
      </c>
      <c r="F1064" s="148" t="s">
        <v>316</v>
      </c>
      <c r="G1064" s="118" t="s">
        <v>296</v>
      </c>
    </row>
    <row r="1065" spans="1:7" x14ac:dyDescent="0.25">
      <c r="A1065" s="188"/>
      <c r="B1065" s="187"/>
      <c r="C1065" s="155"/>
      <c r="D1065" s="120"/>
      <c r="E1065" s="188"/>
      <c r="F1065" s="149"/>
      <c r="G1065" s="119"/>
    </row>
    <row r="1066" spans="1:7" x14ac:dyDescent="0.25">
      <c r="A1066" s="126" t="s">
        <v>25</v>
      </c>
      <c r="B1066" s="127" t="s">
        <v>58</v>
      </c>
      <c r="C1066" s="128" t="s">
        <v>712</v>
      </c>
      <c r="D1066" s="130">
        <v>350</v>
      </c>
      <c r="E1066" s="126" t="s">
        <v>7</v>
      </c>
      <c r="F1066" s="148" t="s">
        <v>316</v>
      </c>
      <c r="G1066" s="118" t="s">
        <v>296</v>
      </c>
    </row>
    <row r="1067" spans="1:7" x14ac:dyDescent="0.25">
      <c r="A1067" s="126"/>
      <c r="B1067" s="127"/>
      <c r="C1067" s="129"/>
      <c r="D1067" s="130"/>
      <c r="E1067" s="126"/>
      <c r="F1067" s="149"/>
      <c r="G1067" s="119"/>
    </row>
    <row r="1068" spans="1:7" x14ac:dyDescent="0.25">
      <c r="A1068" s="126" t="s">
        <v>26</v>
      </c>
      <c r="B1068" s="127" t="s">
        <v>31</v>
      </c>
      <c r="C1068" s="128" t="s">
        <v>714</v>
      </c>
      <c r="D1068" s="130">
        <v>360</v>
      </c>
      <c r="E1068" s="126" t="s">
        <v>7</v>
      </c>
      <c r="F1068" s="148" t="s">
        <v>316</v>
      </c>
      <c r="G1068" s="118" t="s">
        <v>296</v>
      </c>
    </row>
    <row r="1069" spans="1:7" x14ac:dyDescent="0.25">
      <c r="A1069" s="126"/>
      <c r="B1069" s="127"/>
      <c r="C1069" s="129"/>
      <c r="D1069" s="130"/>
      <c r="E1069" s="126"/>
      <c r="F1069" s="149"/>
      <c r="G1069" s="119"/>
    </row>
    <row r="1070" spans="1:7" x14ac:dyDescent="0.25">
      <c r="A1070" s="126" t="s">
        <v>27</v>
      </c>
      <c r="B1070" s="127" t="s">
        <v>6</v>
      </c>
      <c r="C1070" s="128" t="s">
        <v>710</v>
      </c>
      <c r="D1070" s="130">
        <v>1470</v>
      </c>
      <c r="E1070" s="126" t="s">
        <v>7</v>
      </c>
      <c r="F1070" s="148" t="s">
        <v>316</v>
      </c>
      <c r="G1070" s="118" t="s">
        <v>296</v>
      </c>
    </row>
    <row r="1071" spans="1:7" x14ac:dyDescent="0.25">
      <c r="A1071" s="126"/>
      <c r="B1071" s="127"/>
      <c r="C1071" s="129"/>
      <c r="D1071" s="130"/>
      <c r="E1071" s="126"/>
      <c r="F1071" s="149"/>
      <c r="G1071" s="119"/>
    </row>
    <row r="1072" spans="1:7" ht="25.5" x14ac:dyDescent="0.25">
      <c r="A1072" s="114"/>
      <c r="B1072" s="8" t="s">
        <v>29</v>
      </c>
      <c r="C1072" s="99"/>
      <c r="D1072" s="98">
        <f>SUM(D1070,D1066,D1068,D1064,D1062,D1060,D1058,D1056,D1054)</f>
        <v>6420</v>
      </c>
      <c r="E1072" s="9" t="s">
        <v>7</v>
      </c>
      <c r="F1072" s="121" t="s">
        <v>296</v>
      </c>
      <c r="G1072" s="122"/>
    </row>
    <row r="1073" spans="1:7" ht="15" customHeight="1" x14ac:dyDescent="0.25">
      <c r="A1073" s="123" t="s">
        <v>231</v>
      </c>
      <c r="B1073" s="124"/>
      <c r="C1073" s="124"/>
      <c r="D1073" s="124"/>
      <c r="E1073" s="124"/>
      <c r="F1073" s="124"/>
      <c r="G1073" s="125"/>
    </row>
    <row r="1074" spans="1:7" x14ac:dyDescent="0.25">
      <c r="A1074" s="126">
        <v>1</v>
      </c>
      <c r="B1074" s="127" t="s">
        <v>57</v>
      </c>
      <c r="C1074" s="128" t="s">
        <v>715</v>
      </c>
      <c r="D1074" s="130">
        <v>640</v>
      </c>
      <c r="E1074" s="126" t="s">
        <v>34</v>
      </c>
      <c r="F1074" s="148" t="s">
        <v>316</v>
      </c>
      <c r="G1074" s="118" t="s">
        <v>296</v>
      </c>
    </row>
    <row r="1075" spans="1:7" x14ac:dyDescent="0.25">
      <c r="A1075" s="126"/>
      <c r="B1075" s="127"/>
      <c r="C1075" s="129"/>
      <c r="D1075" s="130"/>
      <c r="E1075" s="126"/>
      <c r="F1075" s="149"/>
      <c r="G1075" s="119"/>
    </row>
    <row r="1076" spans="1:7" x14ac:dyDescent="0.25">
      <c r="A1076" s="126">
        <v>2</v>
      </c>
      <c r="B1076" s="127" t="s">
        <v>6</v>
      </c>
      <c r="C1076" s="128" t="s">
        <v>531</v>
      </c>
      <c r="D1076" s="93">
        <v>1000</v>
      </c>
      <c r="E1076" s="1" t="s">
        <v>34</v>
      </c>
      <c r="F1076" s="148" t="s">
        <v>316</v>
      </c>
      <c r="G1076" s="118" t="s">
        <v>296</v>
      </c>
    </row>
    <row r="1077" spans="1:7" x14ac:dyDescent="0.25">
      <c r="A1077" s="126"/>
      <c r="B1077" s="127"/>
      <c r="C1077" s="129"/>
      <c r="D1077" s="93">
        <v>1720</v>
      </c>
      <c r="E1077" s="1" t="s">
        <v>7</v>
      </c>
      <c r="F1077" s="149"/>
      <c r="G1077" s="119"/>
    </row>
    <row r="1078" spans="1:7" x14ac:dyDescent="0.25">
      <c r="A1078" s="126">
        <v>3</v>
      </c>
      <c r="B1078" s="127" t="s">
        <v>75</v>
      </c>
      <c r="C1078" s="128" t="s">
        <v>717</v>
      </c>
      <c r="D1078" s="130">
        <v>450</v>
      </c>
      <c r="E1078" s="126" t="s">
        <v>7</v>
      </c>
      <c r="F1078" s="148" t="s">
        <v>316</v>
      </c>
      <c r="G1078" s="118" t="s">
        <v>296</v>
      </c>
    </row>
    <row r="1079" spans="1:7" x14ac:dyDescent="0.25">
      <c r="A1079" s="126"/>
      <c r="B1079" s="127"/>
      <c r="C1079" s="129"/>
      <c r="D1079" s="130"/>
      <c r="E1079" s="126"/>
      <c r="F1079" s="149"/>
      <c r="G1079" s="119"/>
    </row>
    <row r="1080" spans="1:7" x14ac:dyDescent="0.25">
      <c r="A1080" s="126">
        <v>4</v>
      </c>
      <c r="B1080" s="127" t="s">
        <v>36</v>
      </c>
      <c r="C1080" s="128" t="s">
        <v>718</v>
      </c>
      <c r="D1080" s="130">
        <v>400</v>
      </c>
      <c r="E1080" s="126" t="s">
        <v>7</v>
      </c>
      <c r="F1080" s="148" t="s">
        <v>316</v>
      </c>
      <c r="G1080" s="118" t="s">
        <v>296</v>
      </c>
    </row>
    <row r="1081" spans="1:7" x14ac:dyDescent="0.25">
      <c r="A1081" s="126"/>
      <c r="B1081" s="127"/>
      <c r="C1081" s="129"/>
      <c r="D1081" s="130"/>
      <c r="E1081" s="126"/>
      <c r="F1081" s="149"/>
      <c r="G1081" s="119"/>
    </row>
    <row r="1082" spans="1:7" x14ac:dyDescent="0.25">
      <c r="A1082" s="126">
        <v>5</v>
      </c>
      <c r="B1082" s="127" t="s">
        <v>45</v>
      </c>
      <c r="C1082" s="128" t="s">
        <v>719</v>
      </c>
      <c r="D1082" s="130">
        <v>590</v>
      </c>
      <c r="E1082" s="126" t="s">
        <v>7</v>
      </c>
      <c r="F1082" s="148" t="s">
        <v>316</v>
      </c>
      <c r="G1082" s="118" t="s">
        <v>296</v>
      </c>
    </row>
    <row r="1083" spans="1:7" x14ac:dyDescent="0.25">
      <c r="A1083" s="126"/>
      <c r="B1083" s="127"/>
      <c r="C1083" s="129"/>
      <c r="D1083" s="130"/>
      <c r="E1083" s="126"/>
      <c r="F1083" s="149"/>
      <c r="G1083" s="119"/>
    </row>
    <row r="1084" spans="1:7" ht="15" customHeight="1" x14ac:dyDescent="0.25">
      <c r="A1084" s="126">
        <v>6</v>
      </c>
      <c r="B1084" s="127" t="s">
        <v>232</v>
      </c>
      <c r="C1084" s="128" t="s">
        <v>720</v>
      </c>
      <c r="D1084" s="130">
        <v>720</v>
      </c>
      <c r="E1084" s="126" t="s">
        <v>7</v>
      </c>
      <c r="F1084" s="148" t="s">
        <v>316</v>
      </c>
      <c r="G1084" s="118" t="s">
        <v>296</v>
      </c>
    </row>
    <row r="1085" spans="1:7" x14ac:dyDescent="0.25">
      <c r="A1085" s="126"/>
      <c r="B1085" s="127"/>
      <c r="C1085" s="129"/>
      <c r="D1085" s="130"/>
      <c r="E1085" s="126"/>
      <c r="F1085" s="149"/>
      <c r="G1085" s="119"/>
    </row>
    <row r="1086" spans="1:7" ht="15" customHeight="1" x14ac:dyDescent="0.25">
      <c r="A1086" s="126">
        <v>7</v>
      </c>
      <c r="B1086" s="127" t="s">
        <v>54</v>
      </c>
      <c r="C1086" s="128" t="s">
        <v>721</v>
      </c>
      <c r="D1086" s="130">
        <v>1390</v>
      </c>
      <c r="E1086" s="126" t="s">
        <v>7</v>
      </c>
      <c r="F1086" s="148" t="s">
        <v>316</v>
      </c>
      <c r="G1086" s="118" t="s">
        <v>296</v>
      </c>
    </row>
    <row r="1087" spans="1:7" x14ac:dyDescent="0.25">
      <c r="A1087" s="126"/>
      <c r="B1087" s="127"/>
      <c r="C1087" s="129"/>
      <c r="D1087" s="130"/>
      <c r="E1087" s="126"/>
      <c r="F1087" s="149"/>
      <c r="G1087" s="119"/>
    </row>
    <row r="1088" spans="1:7" ht="15" customHeight="1" x14ac:dyDescent="0.25">
      <c r="A1088" s="126">
        <v>8</v>
      </c>
      <c r="B1088" s="127" t="s">
        <v>0</v>
      </c>
      <c r="C1088" s="128" t="s">
        <v>722</v>
      </c>
      <c r="D1088" s="130">
        <v>600</v>
      </c>
      <c r="E1088" s="126" t="s">
        <v>7</v>
      </c>
      <c r="F1088" s="148" t="s">
        <v>316</v>
      </c>
      <c r="G1088" s="118" t="s">
        <v>296</v>
      </c>
    </row>
    <row r="1089" spans="1:7" x14ac:dyDescent="0.25">
      <c r="A1089" s="126"/>
      <c r="B1089" s="127"/>
      <c r="C1089" s="129"/>
      <c r="D1089" s="130"/>
      <c r="E1089" s="126"/>
      <c r="F1089" s="149"/>
      <c r="G1089" s="119"/>
    </row>
    <row r="1090" spans="1:7" ht="15" customHeight="1" x14ac:dyDescent="0.25">
      <c r="A1090" s="126">
        <v>9</v>
      </c>
      <c r="B1090" s="127" t="s">
        <v>41</v>
      </c>
      <c r="C1090" s="128" t="s">
        <v>716</v>
      </c>
      <c r="D1090" s="130">
        <v>480</v>
      </c>
      <c r="E1090" s="126" t="s">
        <v>7</v>
      </c>
      <c r="F1090" s="148" t="s">
        <v>316</v>
      </c>
      <c r="G1090" s="118" t="s">
        <v>296</v>
      </c>
    </row>
    <row r="1091" spans="1:7" x14ac:dyDescent="0.25">
      <c r="A1091" s="126"/>
      <c r="B1091" s="127"/>
      <c r="C1091" s="129"/>
      <c r="D1091" s="130"/>
      <c r="E1091" s="126"/>
      <c r="F1091" s="149"/>
      <c r="G1091" s="119"/>
    </row>
    <row r="1092" spans="1:7" ht="15" customHeight="1" x14ac:dyDescent="0.25">
      <c r="A1092" s="126">
        <v>10</v>
      </c>
      <c r="B1092" s="127" t="s">
        <v>10</v>
      </c>
      <c r="C1092" s="128" t="s">
        <v>723</v>
      </c>
      <c r="D1092" s="130">
        <v>220</v>
      </c>
      <c r="E1092" s="126" t="s">
        <v>7</v>
      </c>
      <c r="F1092" s="148" t="s">
        <v>316</v>
      </c>
      <c r="G1092" s="118" t="s">
        <v>296</v>
      </c>
    </row>
    <row r="1093" spans="1:7" ht="24.75" customHeight="1" x14ac:dyDescent="0.25">
      <c r="A1093" s="126"/>
      <c r="B1093" s="127"/>
      <c r="C1093" s="129"/>
      <c r="D1093" s="130"/>
      <c r="E1093" s="126"/>
      <c r="F1093" s="149"/>
      <c r="G1093" s="119"/>
    </row>
    <row r="1094" spans="1:7" ht="15" customHeight="1" x14ac:dyDescent="0.25">
      <c r="A1094" s="126">
        <v>11</v>
      </c>
      <c r="B1094" s="127" t="s">
        <v>233</v>
      </c>
      <c r="C1094" s="128" t="s">
        <v>724</v>
      </c>
      <c r="D1094" s="130">
        <v>7567</v>
      </c>
      <c r="E1094" s="126" t="s">
        <v>7</v>
      </c>
      <c r="F1094" s="148" t="s">
        <v>501</v>
      </c>
      <c r="G1094" s="56" t="s">
        <v>861</v>
      </c>
    </row>
    <row r="1095" spans="1:7" ht="15" customHeight="1" x14ac:dyDescent="0.25">
      <c r="A1095" s="126"/>
      <c r="B1095" s="127"/>
      <c r="C1095" s="222"/>
      <c r="D1095" s="130"/>
      <c r="E1095" s="126"/>
      <c r="F1095" s="150"/>
      <c r="G1095" s="56" t="s">
        <v>862</v>
      </c>
    </row>
    <row r="1096" spans="1:7" ht="17.25" customHeight="1" x14ac:dyDescent="0.25">
      <c r="A1096" s="126"/>
      <c r="B1096" s="127"/>
      <c r="C1096" s="129"/>
      <c r="D1096" s="130"/>
      <c r="E1096" s="126"/>
      <c r="F1096" s="149"/>
      <c r="G1096" s="56" t="s">
        <v>863</v>
      </c>
    </row>
    <row r="1097" spans="1:7" ht="15" customHeight="1" x14ac:dyDescent="0.25">
      <c r="A1097" s="156" t="s">
        <v>29</v>
      </c>
      <c r="B1097" s="157"/>
      <c r="C1097" s="158"/>
      <c r="D1097" s="98">
        <f>SUM(D1074,D1076)</f>
        <v>1640</v>
      </c>
      <c r="E1097" s="9" t="s">
        <v>34</v>
      </c>
      <c r="F1097" s="131" t="s">
        <v>296</v>
      </c>
      <c r="G1097" s="144"/>
    </row>
    <row r="1098" spans="1:7" x14ac:dyDescent="0.25">
      <c r="A1098" s="159"/>
      <c r="B1098" s="160"/>
      <c r="C1098" s="161"/>
      <c r="D1098" s="98">
        <f>SUM(D1094,D1092,D1090,D1088,D1086,D1084,D1082,D1080,D1078,D1077)</f>
        <v>14137</v>
      </c>
      <c r="E1098" s="9" t="s">
        <v>7</v>
      </c>
      <c r="F1098" s="132"/>
      <c r="G1098" s="145"/>
    </row>
    <row r="1099" spans="1:7" ht="31.5" customHeight="1" x14ac:dyDescent="0.25">
      <c r="A1099" s="201" t="s">
        <v>288</v>
      </c>
      <c r="B1099" s="202"/>
      <c r="C1099" s="203"/>
      <c r="D1099" s="4">
        <f>SUM(D1097)</f>
        <v>1640</v>
      </c>
      <c r="E1099" s="51" t="s">
        <v>34</v>
      </c>
      <c r="F1099" s="133">
        <f>SUM(D1099,D1100,D1101)</f>
        <v>22197</v>
      </c>
      <c r="G1099" s="134"/>
    </row>
    <row r="1100" spans="1:7" ht="30.75" customHeight="1" x14ac:dyDescent="0.25">
      <c r="A1100" s="204"/>
      <c r="B1100" s="205"/>
      <c r="C1100" s="206"/>
      <c r="D1100" s="4">
        <f>SUM(D1072,D1098)</f>
        <v>20557</v>
      </c>
      <c r="E1100" s="51" t="s">
        <v>7</v>
      </c>
      <c r="F1100" s="135"/>
      <c r="G1100" s="136"/>
    </row>
    <row r="1101" spans="1:7" ht="15" customHeight="1" x14ac:dyDescent="0.25">
      <c r="A1101" s="207"/>
      <c r="B1101" s="208"/>
      <c r="C1101" s="209"/>
      <c r="D1101" s="4">
        <v>0</v>
      </c>
      <c r="E1101" s="51" t="s">
        <v>1</v>
      </c>
      <c r="F1101" s="137"/>
      <c r="G1101" s="138"/>
    </row>
    <row r="1102" spans="1:7" ht="18.75" customHeight="1" x14ac:dyDescent="0.25">
      <c r="A1102" s="139" t="s">
        <v>291</v>
      </c>
      <c r="B1102" s="140"/>
      <c r="C1102" s="140"/>
      <c r="D1102" s="140"/>
      <c r="E1102" s="140"/>
      <c r="F1102" s="140"/>
      <c r="G1102" s="141"/>
    </row>
    <row r="1103" spans="1:7" ht="18.75" customHeight="1" x14ac:dyDescent="0.25">
      <c r="A1103" s="123" t="s">
        <v>234</v>
      </c>
      <c r="B1103" s="124"/>
      <c r="C1103" s="124"/>
      <c r="D1103" s="124"/>
      <c r="E1103" s="124"/>
      <c r="F1103" s="124"/>
      <c r="G1103" s="125"/>
    </row>
    <row r="1104" spans="1:7" x14ac:dyDescent="0.25">
      <c r="A1104" s="126">
        <v>1</v>
      </c>
      <c r="B1104" s="127" t="s">
        <v>35</v>
      </c>
      <c r="C1104" s="128" t="s">
        <v>725</v>
      </c>
      <c r="D1104" s="130">
        <v>600</v>
      </c>
      <c r="E1104" s="126" t="s">
        <v>34</v>
      </c>
      <c r="F1104" s="148" t="s">
        <v>316</v>
      </c>
      <c r="G1104" s="118" t="s">
        <v>296</v>
      </c>
    </row>
    <row r="1105" spans="1:7" ht="29.25" customHeight="1" x14ac:dyDescent="0.25">
      <c r="A1105" s="126"/>
      <c r="B1105" s="127"/>
      <c r="C1105" s="129"/>
      <c r="D1105" s="130"/>
      <c r="E1105" s="126"/>
      <c r="F1105" s="149"/>
      <c r="G1105" s="119"/>
    </row>
    <row r="1106" spans="1:7" ht="15" customHeight="1" x14ac:dyDescent="0.25">
      <c r="A1106" s="126">
        <v>2</v>
      </c>
      <c r="B1106" s="127" t="s">
        <v>235</v>
      </c>
      <c r="C1106" s="128" t="s">
        <v>725</v>
      </c>
      <c r="D1106" s="130">
        <v>210</v>
      </c>
      <c r="E1106" s="126" t="s">
        <v>1</v>
      </c>
      <c r="F1106" s="148" t="s">
        <v>316</v>
      </c>
      <c r="G1106" s="118" t="s">
        <v>296</v>
      </c>
    </row>
    <row r="1107" spans="1:7" ht="14.25" customHeight="1" x14ac:dyDescent="0.25">
      <c r="A1107" s="126"/>
      <c r="B1107" s="127"/>
      <c r="C1107" s="129"/>
      <c r="D1107" s="130"/>
      <c r="E1107" s="126"/>
      <c r="F1107" s="149"/>
      <c r="G1107" s="119"/>
    </row>
    <row r="1108" spans="1:7" ht="15" customHeight="1" x14ac:dyDescent="0.25">
      <c r="A1108" s="126">
        <v>3</v>
      </c>
      <c r="B1108" s="127" t="s">
        <v>0</v>
      </c>
      <c r="C1108" s="128" t="s">
        <v>725</v>
      </c>
      <c r="D1108" s="130">
        <v>620</v>
      </c>
      <c r="E1108" s="126" t="s">
        <v>34</v>
      </c>
      <c r="F1108" s="148" t="s">
        <v>316</v>
      </c>
      <c r="G1108" s="118" t="s">
        <v>296</v>
      </c>
    </row>
    <row r="1109" spans="1:7" x14ac:dyDescent="0.25">
      <c r="A1109" s="126"/>
      <c r="B1109" s="127"/>
      <c r="C1109" s="129"/>
      <c r="D1109" s="130"/>
      <c r="E1109" s="126"/>
      <c r="F1109" s="149"/>
      <c r="G1109" s="119"/>
    </row>
    <row r="1110" spans="1:7" ht="19.5" customHeight="1" x14ac:dyDescent="0.25">
      <c r="A1110" s="126">
        <v>4</v>
      </c>
      <c r="B1110" s="127" t="s">
        <v>133</v>
      </c>
      <c r="C1110" s="128" t="s">
        <v>726</v>
      </c>
      <c r="D1110" s="130">
        <v>860</v>
      </c>
      <c r="E1110" s="126" t="s">
        <v>1</v>
      </c>
      <c r="F1110" s="148" t="s">
        <v>316</v>
      </c>
      <c r="G1110" s="118" t="s">
        <v>296</v>
      </c>
    </row>
    <row r="1111" spans="1:7" x14ac:dyDescent="0.25">
      <c r="A1111" s="126"/>
      <c r="B1111" s="127"/>
      <c r="C1111" s="129"/>
      <c r="D1111" s="130"/>
      <c r="E1111" s="126"/>
      <c r="F1111" s="149"/>
      <c r="G1111" s="119"/>
    </row>
    <row r="1112" spans="1:7" ht="15" customHeight="1" x14ac:dyDescent="0.25">
      <c r="A1112" s="126">
        <v>5</v>
      </c>
      <c r="B1112" s="127" t="s">
        <v>236</v>
      </c>
      <c r="C1112" s="128" t="s">
        <v>727</v>
      </c>
      <c r="D1112" s="130">
        <v>600</v>
      </c>
      <c r="E1112" s="126" t="s">
        <v>1</v>
      </c>
      <c r="F1112" s="148" t="s">
        <v>316</v>
      </c>
      <c r="G1112" s="118" t="s">
        <v>296</v>
      </c>
    </row>
    <row r="1113" spans="1:7" x14ac:dyDescent="0.25">
      <c r="A1113" s="126"/>
      <c r="B1113" s="127"/>
      <c r="C1113" s="129"/>
      <c r="D1113" s="130"/>
      <c r="E1113" s="126"/>
      <c r="F1113" s="149"/>
      <c r="G1113" s="119"/>
    </row>
    <row r="1114" spans="1:7" ht="15" customHeight="1" x14ac:dyDescent="0.25">
      <c r="A1114" s="126">
        <v>6</v>
      </c>
      <c r="B1114" s="187" t="s">
        <v>237</v>
      </c>
      <c r="C1114" s="154" t="s">
        <v>730</v>
      </c>
      <c r="D1114" s="120">
        <v>720</v>
      </c>
      <c r="E1114" s="188" t="s">
        <v>1</v>
      </c>
      <c r="F1114" s="148" t="s">
        <v>316</v>
      </c>
      <c r="G1114" s="118" t="s">
        <v>296</v>
      </c>
    </row>
    <row r="1115" spans="1:7" x14ac:dyDescent="0.25">
      <c r="A1115" s="126"/>
      <c r="B1115" s="187"/>
      <c r="C1115" s="155"/>
      <c r="D1115" s="120"/>
      <c r="E1115" s="188"/>
      <c r="F1115" s="149"/>
      <c r="G1115" s="119"/>
    </row>
    <row r="1116" spans="1:7" ht="15" customHeight="1" x14ac:dyDescent="0.25">
      <c r="A1116" s="126">
        <v>7</v>
      </c>
      <c r="B1116" s="127" t="s">
        <v>238</v>
      </c>
      <c r="C1116" s="128" t="s">
        <v>732</v>
      </c>
      <c r="D1116" s="130">
        <v>720</v>
      </c>
      <c r="E1116" s="126" t="s">
        <v>1</v>
      </c>
      <c r="F1116" s="148" t="s">
        <v>316</v>
      </c>
      <c r="G1116" s="118" t="s">
        <v>296</v>
      </c>
    </row>
    <row r="1117" spans="1:7" x14ac:dyDescent="0.25">
      <c r="A1117" s="126"/>
      <c r="B1117" s="127"/>
      <c r="C1117" s="129"/>
      <c r="D1117" s="130"/>
      <c r="E1117" s="126"/>
      <c r="F1117" s="149"/>
      <c r="G1117" s="119"/>
    </row>
    <row r="1118" spans="1:7" ht="13.5" customHeight="1" x14ac:dyDescent="0.25">
      <c r="A1118" s="126">
        <v>8</v>
      </c>
      <c r="B1118" s="127" t="s">
        <v>239</v>
      </c>
      <c r="C1118" s="128" t="s">
        <v>733</v>
      </c>
      <c r="D1118" s="130">
        <v>720</v>
      </c>
      <c r="E1118" s="126" t="s">
        <v>1</v>
      </c>
      <c r="F1118" s="148" t="s">
        <v>316</v>
      </c>
      <c r="G1118" s="118" t="s">
        <v>296</v>
      </c>
    </row>
    <row r="1119" spans="1:7" x14ac:dyDescent="0.25">
      <c r="A1119" s="126"/>
      <c r="B1119" s="127"/>
      <c r="C1119" s="129"/>
      <c r="D1119" s="130"/>
      <c r="E1119" s="126"/>
      <c r="F1119" s="149"/>
      <c r="G1119" s="119"/>
    </row>
    <row r="1120" spans="1:7" ht="15" customHeight="1" x14ac:dyDescent="0.25">
      <c r="A1120" s="126">
        <v>9</v>
      </c>
      <c r="B1120" s="127" t="s">
        <v>240</v>
      </c>
      <c r="C1120" s="128" t="s">
        <v>672</v>
      </c>
      <c r="D1120" s="130">
        <v>450</v>
      </c>
      <c r="E1120" s="126" t="s">
        <v>1</v>
      </c>
      <c r="F1120" s="148" t="s">
        <v>316</v>
      </c>
      <c r="G1120" s="118" t="s">
        <v>296</v>
      </c>
    </row>
    <row r="1121" spans="1:7" x14ac:dyDescent="0.25">
      <c r="A1121" s="126"/>
      <c r="B1121" s="127"/>
      <c r="C1121" s="129"/>
      <c r="D1121" s="130"/>
      <c r="E1121" s="126"/>
      <c r="F1121" s="149"/>
      <c r="G1121" s="119"/>
    </row>
    <row r="1122" spans="1:7" ht="15" customHeight="1" x14ac:dyDescent="0.25">
      <c r="A1122" s="126">
        <v>10</v>
      </c>
      <c r="B1122" s="146" t="s">
        <v>869</v>
      </c>
      <c r="C1122" s="154" t="s">
        <v>905</v>
      </c>
      <c r="D1122" s="189">
        <v>6519</v>
      </c>
      <c r="E1122" s="126" t="s">
        <v>1</v>
      </c>
      <c r="F1122" s="148" t="s">
        <v>501</v>
      </c>
      <c r="G1122" s="54" t="s">
        <v>865</v>
      </c>
    </row>
    <row r="1123" spans="1:7" ht="33" customHeight="1" x14ac:dyDescent="0.25">
      <c r="A1123" s="126"/>
      <c r="B1123" s="147"/>
      <c r="C1123" s="155"/>
      <c r="D1123" s="190"/>
      <c r="E1123" s="126"/>
      <c r="F1123" s="149"/>
      <c r="G1123" s="54" t="s">
        <v>866</v>
      </c>
    </row>
    <row r="1124" spans="1:7" ht="15.75" customHeight="1" x14ac:dyDescent="0.25">
      <c r="A1124" s="156" t="s">
        <v>29</v>
      </c>
      <c r="B1124" s="157"/>
      <c r="C1124" s="158"/>
      <c r="D1124" s="98">
        <f>SUM(D1108,D1104)</f>
        <v>1220</v>
      </c>
      <c r="E1124" s="9" t="s">
        <v>34</v>
      </c>
      <c r="F1124" s="131" t="s">
        <v>296</v>
      </c>
      <c r="G1124" s="144"/>
    </row>
    <row r="1125" spans="1:7" x14ac:dyDescent="0.25">
      <c r="A1125" s="159"/>
      <c r="B1125" s="160"/>
      <c r="C1125" s="161"/>
      <c r="D1125" s="98">
        <f>SUM(D1120,D1118,D1116,D1114,D1112,D1110,D1106,D1122)</f>
        <v>10799</v>
      </c>
      <c r="E1125" s="9" t="s">
        <v>1</v>
      </c>
      <c r="F1125" s="132"/>
      <c r="G1125" s="145"/>
    </row>
    <row r="1126" spans="1:7" ht="15" customHeight="1" x14ac:dyDescent="0.25">
      <c r="A1126" s="123" t="s">
        <v>241</v>
      </c>
      <c r="B1126" s="124"/>
      <c r="C1126" s="124"/>
      <c r="D1126" s="124"/>
      <c r="E1126" s="124"/>
      <c r="F1126" s="124"/>
      <c r="G1126" s="125"/>
    </row>
    <row r="1127" spans="1:7" x14ac:dyDescent="0.25">
      <c r="A1127" s="188">
        <v>1</v>
      </c>
      <c r="B1127" s="187" t="s">
        <v>242</v>
      </c>
      <c r="C1127" s="154" t="s">
        <v>789</v>
      </c>
      <c r="D1127" s="120">
        <v>2196</v>
      </c>
      <c r="E1127" s="188" t="s">
        <v>1</v>
      </c>
      <c r="F1127" s="148" t="s">
        <v>501</v>
      </c>
      <c r="G1127" s="54" t="s">
        <v>867</v>
      </c>
    </row>
    <row r="1128" spans="1:7" ht="29.25" customHeight="1" x14ac:dyDescent="0.25">
      <c r="A1128" s="188"/>
      <c r="B1128" s="187"/>
      <c r="C1128" s="155"/>
      <c r="D1128" s="120"/>
      <c r="E1128" s="188"/>
      <c r="F1128" s="149"/>
      <c r="G1128" s="54" t="s">
        <v>868</v>
      </c>
    </row>
    <row r="1129" spans="1:7" x14ac:dyDescent="0.25">
      <c r="A1129" s="188">
        <v>2</v>
      </c>
      <c r="B1129" s="127" t="s">
        <v>41</v>
      </c>
      <c r="C1129" s="128" t="s">
        <v>735</v>
      </c>
      <c r="D1129" s="130">
        <v>431</v>
      </c>
      <c r="E1129" s="126" t="s">
        <v>1</v>
      </c>
      <c r="F1129" s="148" t="s">
        <v>316</v>
      </c>
      <c r="G1129" s="118" t="s">
        <v>296</v>
      </c>
    </row>
    <row r="1130" spans="1:7" ht="24.75" customHeight="1" x14ac:dyDescent="0.25">
      <c r="A1130" s="188"/>
      <c r="B1130" s="127"/>
      <c r="C1130" s="129"/>
      <c r="D1130" s="130"/>
      <c r="E1130" s="126"/>
      <c r="F1130" s="149"/>
      <c r="G1130" s="119"/>
    </row>
    <row r="1131" spans="1:7" x14ac:dyDescent="0.25">
      <c r="A1131" s="188">
        <v>3</v>
      </c>
      <c r="B1131" s="127" t="s">
        <v>43</v>
      </c>
      <c r="C1131" s="128" t="s">
        <v>736</v>
      </c>
      <c r="D1131" s="130">
        <v>712</v>
      </c>
      <c r="E1131" s="126" t="s">
        <v>1</v>
      </c>
      <c r="F1131" s="148" t="s">
        <v>316</v>
      </c>
      <c r="G1131" s="118" t="s">
        <v>296</v>
      </c>
    </row>
    <row r="1132" spans="1:7" ht="19.5" customHeight="1" x14ac:dyDescent="0.25">
      <c r="A1132" s="188"/>
      <c r="B1132" s="127"/>
      <c r="C1132" s="129"/>
      <c r="D1132" s="130"/>
      <c r="E1132" s="126"/>
      <c r="F1132" s="149"/>
      <c r="G1132" s="119"/>
    </row>
    <row r="1133" spans="1:7" x14ac:dyDescent="0.25">
      <c r="A1133" s="188">
        <v>4</v>
      </c>
      <c r="B1133" s="127" t="s">
        <v>57</v>
      </c>
      <c r="C1133" s="128" t="s">
        <v>737</v>
      </c>
      <c r="D1133" s="130">
        <v>425</v>
      </c>
      <c r="E1133" s="126" t="s">
        <v>1</v>
      </c>
      <c r="F1133" s="148" t="s">
        <v>316</v>
      </c>
      <c r="G1133" s="118" t="s">
        <v>296</v>
      </c>
    </row>
    <row r="1134" spans="1:7" ht="19.5" customHeight="1" x14ac:dyDescent="0.25">
      <c r="A1134" s="188"/>
      <c r="B1134" s="127"/>
      <c r="C1134" s="129"/>
      <c r="D1134" s="130"/>
      <c r="E1134" s="126"/>
      <c r="F1134" s="149"/>
      <c r="G1134" s="119"/>
    </row>
    <row r="1135" spans="1:7" ht="44.25" customHeight="1" x14ac:dyDescent="0.25">
      <c r="A1135" s="188">
        <v>5</v>
      </c>
      <c r="B1135" s="127" t="s">
        <v>243</v>
      </c>
      <c r="C1135" s="128" t="s">
        <v>729</v>
      </c>
      <c r="D1135" s="130">
        <v>450</v>
      </c>
      <c r="E1135" s="126" t="s">
        <v>1</v>
      </c>
      <c r="F1135" s="148" t="s">
        <v>316</v>
      </c>
      <c r="G1135" s="118" t="s">
        <v>296</v>
      </c>
    </row>
    <row r="1136" spans="1:7" x14ac:dyDescent="0.25">
      <c r="A1136" s="188"/>
      <c r="B1136" s="127"/>
      <c r="C1136" s="129"/>
      <c r="D1136" s="130"/>
      <c r="E1136" s="126"/>
      <c r="F1136" s="149"/>
      <c r="G1136" s="119"/>
    </row>
    <row r="1137" spans="1:7" ht="27.75" customHeight="1" x14ac:dyDescent="0.25">
      <c r="A1137" s="188">
        <v>6</v>
      </c>
      <c r="B1137" s="127" t="s">
        <v>244</v>
      </c>
      <c r="C1137" s="128" t="s">
        <v>728</v>
      </c>
      <c r="D1137" s="130">
        <v>350</v>
      </c>
      <c r="E1137" s="126" t="s">
        <v>1</v>
      </c>
      <c r="F1137" s="148" t="s">
        <v>316</v>
      </c>
      <c r="G1137" s="118" t="s">
        <v>296</v>
      </c>
    </row>
    <row r="1138" spans="1:7" x14ac:dyDescent="0.25">
      <c r="A1138" s="188"/>
      <c r="B1138" s="127"/>
      <c r="C1138" s="129"/>
      <c r="D1138" s="130"/>
      <c r="E1138" s="126"/>
      <c r="F1138" s="149"/>
      <c r="G1138" s="119"/>
    </row>
    <row r="1139" spans="1:7" ht="15" customHeight="1" x14ac:dyDescent="0.25">
      <c r="A1139" s="188">
        <v>7</v>
      </c>
      <c r="B1139" s="127" t="s">
        <v>245</v>
      </c>
      <c r="C1139" s="128" t="s">
        <v>734</v>
      </c>
      <c r="D1139" s="130">
        <v>100</v>
      </c>
      <c r="E1139" s="126" t="s">
        <v>1</v>
      </c>
      <c r="F1139" s="148" t="s">
        <v>316</v>
      </c>
      <c r="G1139" s="118" t="s">
        <v>296</v>
      </c>
    </row>
    <row r="1140" spans="1:7" x14ac:dyDescent="0.25">
      <c r="A1140" s="188"/>
      <c r="B1140" s="127"/>
      <c r="C1140" s="129"/>
      <c r="D1140" s="130"/>
      <c r="E1140" s="126"/>
      <c r="F1140" s="149"/>
      <c r="G1140" s="119"/>
    </row>
    <row r="1141" spans="1:7" ht="35.25" customHeight="1" x14ac:dyDescent="0.25">
      <c r="A1141" s="114">
        <v>8</v>
      </c>
      <c r="B1141" s="34" t="s">
        <v>738</v>
      </c>
      <c r="C1141" s="16" t="s">
        <v>739</v>
      </c>
      <c r="D1141" s="93">
        <v>145</v>
      </c>
      <c r="E1141" s="32" t="s">
        <v>1</v>
      </c>
      <c r="F1141" s="45" t="s">
        <v>316</v>
      </c>
      <c r="G1141" s="58" t="s">
        <v>296</v>
      </c>
    </row>
    <row r="1142" spans="1:7" ht="30" customHeight="1" x14ac:dyDescent="0.25">
      <c r="A1142" s="194" t="s">
        <v>29</v>
      </c>
      <c r="B1142" s="195"/>
      <c r="C1142" s="196"/>
      <c r="D1142" s="98">
        <f>SUM(D1127,D1129,D1131,D1133,D1135,D1137,D1139,D1141)</f>
        <v>4809</v>
      </c>
      <c r="E1142" s="9" t="s">
        <v>1</v>
      </c>
      <c r="F1142" s="121" t="s">
        <v>296</v>
      </c>
      <c r="G1142" s="220"/>
    </row>
    <row r="1143" spans="1:7" ht="27.75" customHeight="1" x14ac:dyDescent="0.25">
      <c r="A1143" s="123" t="s">
        <v>246</v>
      </c>
      <c r="B1143" s="124"/>
      <c r="C1143" s="124"/>
      <c r="D1143" s="124"/>
      <c r="E1143" s="124"/>
      <c r="F1143" s="124"/>
      <c r="G1143" s="125"/>
    </row>
    <row r="1144" spans="1:7" x14ac:dyDescent="0.25">
      <c r="A1144" s="126">
        <v>1</v>
      </c>
      <c r="B1144" s="127" t="s">
        <v>6</v>
      </c>
      <c r="C1144" s="128" t="s">
        <v>740</v>
      </c>
      <c r="D1144" s="93">
        <v>1164</v>
      </c>
      <c r="E1144" s="1" t="s">
        <v>34</v>
      </c>
      <c r="F1144" s="148" t="s">
        <v>316</v>
      </c>
      <c r="G1144" s="118" t="s">
        <v>296</v>
      </c>
    </row>
    <row r="1145" spans="1:7" ht="18" customHeight="1" x14ac:dyDescent="0.25">
      <c r="A1145" s="126"/>
      <c r="B1145" s="127"/>
      <c r="C1145" s="129"/>
      <c r="D1145" s="93">
        <v>600</v>
      </c>
      <c r="E1145" s="1" t="s">
        <v>1</v>
      </c>
      <c r="F1145" s="149"/>
      <c r="G1145" s="119"/>
    </row>
    <row r="1146" spans="1:7" x14ac:dyDescent="0.25">
      <c r="A1146" s="126">
        <v>2</v>
      </c>
      <c r="B1146" s="127" t="s">
        <v>247</v>
      </c>
      <c r="C1146" s="128" t="s">
        <v>741</v>
      </c>
      <c r="D1146" s="130">
        <v>1760</v>
      </c>
      <c r="E1146" s="126" t="s">
        <v>1</v>
      </c>
      <c r="F1146" s="148" t="s">
        <v>316</v>
      </c>
      <c r="G1146" s="118" t="s">
        <v>296</v>
      </c>
    </row>
    <row r="1147" spans="1:7" x14ac:dyDescent="0.25">
      <c r="A1147" s="126"/>
      <c r="B1147" s="127"/>
      <c r="C1147" s="129"/>
      <c r="D1147" s="130"/>
      <c r="E1147" s="126"/>
      <c r="F1147" s="149"/>
      <c r="G1147" s="119"/>
    </row>
    <row r="1148" spans="1:7" ht="15" customHeight="1" x14ac:dyDescent="0.25">
      <c r="A1148" s="126">
        <v>3</v>
      </c>
      <c r="B1148" s="127" t="s">
        <v>248</v>
      </c>
      <c r="C1148" s="128" t="s">
        <v>742</v>
      </c>
      <c r="D1148" s="130">
        <v>2103</v>
      </c>
      <c r="E1148" s="126" t="s">
        <v>1</v>
      </c>
      <c r="F1148" s="148" t="s">
        <v>316</v>
      </c>
      <c r="G1148" s="118" t="s">
        <v>296</v>
      </c>
    </row>
    <row r="1149" spans="1:7" x14ac:dyDescent="0.25">
      <c r="A1149" s="126"/>
      <c r="B1149" s="127"/>
      <c r="C1149" s="129"/>
      <c r="D1149" s="130"/>
      <c r="E1149" s="126"/>
      <c r="F1149" s="149"/>
      <c r="G1149" s="119"/>
    </row>
    <row r="1150" spans="1:7" x14ac:dyDescent="0.25">
      <c r="A1150" s="126">
        <v>4</v>
      </c>
      <c r="B1150" s="127" t="s">
        <v>249</v>
      </c>
      <c r="C1150" s="128" t="s">
        <v>731</v>
      </c>
      <c r="D1150" s="130">
        <v>2260</v>
      </c>
      <c r="E1150" s="126" t="s">
        <v>1</v>
      </c>
      <c r="F1150" s="148" t="s">
        <v>316</v>
      </c>
      <c r="G1150" s="118" t="s">
        <v>296</v>
      </c>
    </row>
    <row r="1151" spans="1:7" x14ac:dyDescent="0.25">
      <c r="A1151" s="126"/>
      <c r="B1151" s="127"/>
      <c r="C1151" s="129"/>
      <c r="D1151" s="130"/>
      <c r="E1151" s="126"/>
      <c r="F1151" s="149"/>
      <c r="G1151" s="119"/>
    </row>
    <row r="1152" spans="1:7" ht="48" customHeight="1" x14ac:dyDescent="0.25">
      <c r="A1152" s="114">
        <v>5</v>
      </c>
      <c r="B1152" s="48" t="s">
        <v>864</v>
      </c>
      <c r="C1152" s="22" t="s">
        <v>904</v>
      </c>
      <c r="D1152" s="93">
        <v>3768</v>
      </c>
      <c r="E1152" s="49" t="s">
        <v>34</v>
      </c>
      <c r="F1152" s="50" t="s">
        <v>501</v>
      </c>
      <c r="G1152" s="59" t="s">
        <v>870</v>
      </c>
    </row>
    <row r="1153" spans="1:7" ht="23.25" customHeight="1" x14ac:dyDescent="0.25">
      <c r="A1153" s="156" t="s">
        <v>29</v>
      </c>
      <c r="B1153" s="157"/>
      <c r="C1153" s="158"/>
      <c r="D1153" s="98">
        <f>SUM(D1144,D1152)</f>
        <v>4932</v>
      </c>
      <c r="E1153" s="9" t="s">
        <v>34</v>
      </c>
      <c r="F1153" s="131" t="s">
        <v>296</v>
      </c>
      <c r="G1153" s="144"/>
    </row>
    <row r="1154" spans="1:7" x14ac:dyDescent="0.25">
      <c r="A1154" s="159"/>
      <c r="B1154" s="160"/>
      <c r="C1154" s="161"/>
      <c r="D1154" s="98">
        <f>SUM(D1150,D1148,D1146,D1145)</f>
        <v>6723</v>
      </c>
      <c r="E1154" s="9" t="s">
        <v>1</v>
      </c>
      <c r="F1154" s="132"/>
      <c r="G1154" s="145"/>
    </row>
    <row r="1155" spans="1:7" ht="31.5" customHeight="1" x14ac:dyDescent="0.25">
      <c r="A1155" s="123" t="s">
        <v>250</v>
      </c>
      <c r="B1155" s="124"/>
      <c r="C1155" s="124"/>
      <c r="D1155" s="124"/>
      <c r="E1155" s="124"/>
      <c r="F1155" s="124"/>
      <c r="G1155" s="125"/>
    </row>
    <row r="1156" spans="1:7" x14ac:dyDescent="0.25">
      <c r="A1156" s="126">
        <v>1</v>
      </c>
      <c r="B1156" s="127" t="s">
        <v>6</v>
      </c>
      <c r="C1156" s="128" t="s">
        <v>743</v>
      </c>
      <c r="D1156" s="130">
        <v>2654</v>
      </c>
      <c r="E1156" s="126" t="s">
        <v>34</v>
      </c>
      <c r="F1156" s="148" t="s">
        <v>316</v>
      </c>
      <c r="G1156" s="118" t="s">
        <v>296</v>
      </c>
    </row>
    <row r="1157" spans="1:7" ht="15" customHeight="1" x14ac:dyDescent="0.25">
      <c r="A1157" s="126"/>
      <c r="B1157" s="127"/>
      <c r="C1157" s="129"/>
      <c r="D1157" s="130"/>
      <c r="E1157" s="126"/>
      <c r="F1157" s="149"/>
      <c r="G1157" s="119"/>
    </row>
    <row r="1158" spans="1:7" ht="18.75" customHeight="1" x14ac:dyDescent="0.25">
      <c r="A1158" s="126">
        <v>2</v>
      </c>
      <c r="B1158" s="127" t="s">
        <v>3</v>
      </c>
      <c r="C1158" s="128" t="s">
        <v>745</v>
      </c>
      <c r="D1158" s="130">
        <v>820</v>
      </c>
      <c r="E1158" s="126" t="s">
        <v>34</v>
      </c>
      <c r="F1158" s="148" t="s">
        <v>316</v>
      </c>
      <c r="G1158" s="118" t="s">
        <v>296</v>
      </c>
    </row>
    <row r="1159" spans="1:7" ht="20.25" customHeight="1" x14ac:dyDescent="0.25">
      <c r="A1159" s="126"/>
      <c r="B1159" s="127"/>
      <c r="C1159" s="129"/>
      <c r="D1159" s="130"/>
      <c r="E1159" s="126"/>
      <c r="F1159" s="149"/>
      <c r="G1159" s="119"/>
    </row>
    <row r="1160" spans="1:7" x14ac:dyDescent="0.25">
      <c r="A1160" s="126">
        <v>3</v>
      </c>
      <c r="B1160" s="187" t="s">
        <v>54</v>
      </c>
      <c r="C1160" s="154" t="s">
        <v>790</v>
      </c>
      <c r="D1160" s="120">
        <v>780</v>
      </c>
      <c r="E1160" s="188" t="s">
        <v>34</v>
      </c>
      <c r="F1160" s="148" t="s">
        <v>316</v>
      </c>
      <c r="G1160" s="118" t="s">
        <v>296</v>
      </c>
    </row>
    <row r="1161" spans="1:7" x14ac:dyDescent="0.25">
      <c r="A1161" s="126"/>
      <c r="B1161" s="187"/>
      <c r="C1161" s="155"/>
      <c r="D1161" s="120"/>
      <c r="E1161" s="188"/>
      <c r="F1161" s="149"/>
      <c r="G1161" s="119"/>
    </row>
    <row r="1162" spans="1:7" x14ac:dyDescent="0.25">
      <c r="A1162" s="126">
        <v>4</v>
      </c>
      <c r="B1162" s="127" t="s">
        <v>105</v>
      </c>
      <c r="C1162" s="128" t="s">
        <v>746</v>
      </c>
      <c r="D1162" s="130">
        <v>1138</v>
      </c>
      <c r="E1162" s="126" t="s">
        <v>34</v>
      </c>
      <c r="F1162" s="148" t="s">
        <v>316</v>
      </c>
      <c r="G1162" s="118" t="s">
        <v>296</v>
      </c>
    </row>
    <row r="1163" spans="1:7" x14ac:dyDescent="0.25">
      <c r="A1163" s="126"/>
      <c r="B1163" s="127"/>
      <c r="C1163" s="129"/>
      <c r="D1163" s="130"/>
      <c r="E1163" s="126"/>
      <c r="F1163" s="149"/>
      <c r="G1163" s="119"/>
    </row>
    <row r="1164" spans="1:7" x14ac:dyDescent="0.25">
      <c r="A1164" s="126">
        <v>5</v>
      </c>
      <c r="B1164" s="127" t="s">
        <v>32</v>
      </c>
      <c r="C1164" s="128" t="s">
        <v>747</v>
      </c>
      <c r="D1164" s="130">
        <v>340</v>
      </c>
      <c r="E1164" s="126" t="s">
        <v>1</v>
      </c>
      <c r="F1164" s="148" t="s">
        <v>316</v>
      </c>
      <c r="G1164" s="118" t="s">
        <v>296</v>
      </c>
    </row>
    <row r="1165" spans="1:7" x14ac:dyDescent="0.25">
      <c r="A1165" s="126"/>
      <c r="B1165" s="127"/>
      <c r="C1165" s="129"/>
      <c r="D1165" s="130"/>
      <c r="E1165" s="126"/>
      <c r="F1165" s="149"/>
      <c r="G1165" s="119"/>
    </row>
    <row r="1166" spans="1:7" ht="15" customHeight="1" x14ac:dyDescent="0.25">
      <c r="A1166" s="126">
        <v>6</v>
      </c>
      <c r="B1166" s="127" t="s">
        <v>251</v>
      </c>
      <c r="C1166" s="128" t="s">
        <v>748</v>
      </c>
      <c r="D1166" s="130">
        <v>702</v>
      </c>
      <c r="E1166" s="126" t="s">
        <v>1</v>
      </c>
      <c r="F1166" s="148" t="s">
        <v>316</v>
      </c>
      <c r="G1166" s="118" t="s">
        <v>296</v>
      </c>
    </row>
    <row r="1167" spans="1:7" x14ac:dyDescent="0.25">
      <c r="A1167" s="126"/>
      <c r="B1167" s="127"/>
      <c r="C1167" s="129"/>
      <c r="D1167" s="130"/>
      <c r="E1167" s="126"/>
      <c r="F1167" s="149"/>
      <c r="G1167" s="119"/>
    </row>
    <row r="1168" spans="1:7" ht="15" customHeight="1" x14ac:dyDescent="0.25">
      <c r="A1168" s="126">
        <v>7</v>
      </c>
      <c r="B1168" s="127" t="s">
        <v>252</v>
      </c>
      <c r="C1168" s="128" t="s">
        <v>745</v>
      </c>
      <c r="D1168" s="130">
        <v>720</v>
      </c>
      <c r="E1168" s="126" t="s">
        <v>34</v>
      </c>
      <c r="F1168" s="148" t="s">
        <v>316</v>
      </c>
      <c r="G1168" s="118" t="s">
        <v>296</v>
      </c>
    </row>
    <row r="1169" spans="1:7" x14ac:dyDescent="0.25">
      <c r="A1169" s="126"/>
      <c r="B1169" s="127"/>
      <c r="C1169" s="129"/>
      <c r="D1169" s="130"/>
      <c r="E1169" s="126"/>
      <c r="F1169" s="149"/>
      <c r="G1169" s="119"/>
    </row>
    <row r="1170" spans="1:7" x14ac:dyDescent="0.25">
      <c r="A1170" s="114"/>
      <c r="B1170" s="80"/>
      <c r="C1170" s="95"/>
      <c r="D1170" s="93"/>
      <c r="E1170" s="78"/>
      <c r="F1170" s="84"/>
      <c r="G1170" s="82"/>
    </row>
    <row r="1171" spans="1:7" ht="15" customHeight="1" x14ac:dyDescent="0.25">
      <c r="A1171" s="126">
        <v>8</v>
      </c>
      <c r="B1171" s="127" t="s">
        <v>92</v>
      </c>
      <c r="C1171" s="128" t="s">
        <v>745</v>
      </c>
      <c r="D1171" s="130">
        <v>690</v>
      </c>
      <c r="E1171" s="126" t="s">
        <v>34</v>
      </c>
      <c r="F1171" s="148" t="s">
        <v>316</v>
      </c>
      <c r="G1171" s="118" t="s">
        <v>296</v>
      </c>
    </row>
    <row r="1172" spans="1:7" x14ac:dyDescent="0.25">
      <c r="A1172" s="126"/>
      <c r="B1172" s="127"/>
      <c r="C1172" s="129"/>
      <c r="D1172" s="130"/>
      <c r="E1172" s="126"/>
      <c r="F1172" s="149"/>
      <c r="G1172" s="119"/>
    </row>
    <row r="1173" spans="1:7" ht="15" customHeight="1" x14ac:dyDescent="0.25">
      <c r="A1173" s="126">
        <v>9</v>
      </c>
      <c r="B1173" s="127" t="s">
        <v>170</v>
      </c>
      <c r="C1173" s="128" t="s">
        <v>745</v>
      </c>
      <c r="D1173" s="130">
        <v>420</v>
      </c>
      <c r="E1173" s="126" t="s">
        <v>34</v>
      </c>
      <c r="F1173" s="148" t="s">
        <v>316</v>
      </c>
      <c r="G1173" s="118" t="s">
        <v>296</v>
      </c>
    </row>
    <row r="1174" spans="1:7" x14ac:dyDescent="0.25">
      <c r="A1174" s="126"/>
      <c r="B1174" s="127"/>
      <c r="C1174" s="129"/>
      <c r="D1174" s="130"/>
      <c r="E1174" s="126"/>
      <c r="F1174" s="149"/>
      <c r="G1174" s="119"/>
    </row>
    <row r="1175" spans="1:7" ht="15" customHeight="1" x14ac:dyDescent="0.25">
      <c r="A1175" s="126">
        <v>10</v>
      </c>
      <c r="B1175" s="127" t="s">
        <v>58</v>
      </c>
      <c r="C1175" s="128" t="s">
        <v>744</v>
      </c>
      <c r="D1175" s="130">
        <v>1200</v>
      </c>
      <c r="E1175" s="126" t="s">
        <v>1</v>
      </c>
      <c r="F1175" s="148" t="s">
        <v>316</v>
      </c>
      <c r="G1175" s="118" t="s">
        <v>296</v>
      </c>
    </row>
    <row r="1176" spans="1:7" x14ac:dyDescent="0.25">
      <c r="A1176" s="126"/>
      <c r="B1176" s="127"/>
      <c r="C1176" s="129"/>
      <c r="D1176" s="130"/>
      <c r="E1176" s="126"/>
      <c r="F1176" s="149"/>
      <c r="G1176" s="119"/>
    </row>
    <row r="1177" spans="1:7" ht="15" customHeight="1" x14ac:dyDescent="0.25">
      <c r="A1177" s="126">
        <v>11</v>
      </c>
      <c r="B1177" s="187" t="s">
        <v>249</v>
      </c>
      <c r="C1177" s="22" t="s">
        <v>791</v>
      </c>
      <c r="D1177" s="96">
        <v>400</v>
      </c>
      <c r="E1177" s="38" t="s">
        <v>34</v>
      </c>
      <c r="F1177" s="148" t="s">
        <v>316</v>
      </c>
      <c r="G1177" s="118" t="s">
        <v>296</v>
      </c>
    </row>
    <row r="1178" spans="1:7" x14ac:dyDescent="0.25">
      <c r="A1178" s="126"/>
      <c r="B1178" s="187"/>
      <c r="C1178" s="22" t="s">
        <v>792</v>
      </c>
      <c r="D1178" s="96">
        <v>130</v>
      </c>
      <c r="E1178" s="38" t="s">
        <v>34</v>
      </c>
      <c r="F1178" s="149"/>
      <c r="G1178" s="119"/>
    </row>
    <row r="1179" spans="1:7" ht="15" customHeight="1" x14ac:dyDescent="0.25">
      <c r="A1179" s="126">
        <v>12</v>
      </c>
      <c r="B1179" s="187" t="s">
        <v>253</v>
      </c>
      <c r="C1179" s="154" t="s">
        <v>793</v>
      </c>
      <c r="D1179" s="120">
        <v>420</v>
      </c>
      <c r="E1179" s="188" t="s">
        <v>34</v>
      </c>
      <c r="F1179" s="148" t="s">
        <v>316</v>
      </c>
      <c r="G1179" s="118" t="s">
        <v>296</v>
      </c>
    </row>
    <row r="1180" spans="1:7" x14ac:dyDescent="0.25">
      <c r="A1180" s="126"/>
      <c r="B1180" s="187"/>
      <c r="C1180" s="155"/>
      <c r="D1180" s="120"/>
      <c r="E1180" s="188"/>
      <c r="F1180" s="149"/>
      <c r="G1180" s="119"/>
    </row>
    <row r="1181" spans="1:7" ht="38.25" customHeight="1" x14ac:dyDescent="0.25">
      <c r="A1181" s="126">
        <v>13</v>
      </c>
      <c r="B1181" s="187" t="s">
        <v>236</v>
      </c>
      <c r="C1181" s="154" t="s">
        <v>794</v>
      </c>
      <c r="D1181" s="120">
        <v>160</v>
      </c>
      <c r="E1181" s="188" t="s">
        <v>1</v>
      </c>
      <c r="F1181" s="148" t="s">
        <v>316</v>
      </c>
      <c r="G1181" s="118" t="s">
        <v>296</v>
      </c>
    </row>
    <row r="1182" spans="1:7" ht="25.5" customHeight="1" x14ac:dyDescent="0.25">
      <c r="A1182" s="126"/>
      <c r="B1182" s="187"/>
      <c r="C1182" s="155"/>
      <c r="D1182" s="120"/>
      <c r="E1182" s="188"/>
      <c r="F1182" s="149"/>
      <c r="G1182" s="119"/>
    </row>
    <row r="1183" spans="1:7" ht="15" customHeight="1" x14ac:dyDescent="0.25">
      <c r="A1183" s="126">
        <v>14</v>
      </c>
      <c r="B1183" s="187" t="s">
        <v>254</v>
      </c>
      <c r="C1183" s="154" t="s">
        <v>793</v>
      </c>
      <c r="D1183" s="120">
        <v>120</v>
      </c>
      <c r="E1183" s="188" t="s">
        <v>1</v>
      </c>
      <c r="F1183" s="148" t="s">
        <v>316</v>
      </c>
      <c r="G1183" s="118" t="s">
        <v>296</v>
      </c>
    </row>
    <row r="1184" spans="1:7" x14ac:dyDescent="0.25">
      <c r="A1184" s="126"/>
      <c r="B1184" s="187"/>
      <c r="C1184" s="155"/>
      <c r="D1184" s="120"/>
      <c r="E1184" s="188"/>
      <c r="F1184" s="149"/>
      <c r="G1184" s="119"/>
    </row>
    <row r="1185" spans="1:7" ht="15" customHeight="1" x14ac:dyDescent="0.25">
      <c r="A1185" s="126">
        <v>15</v>
      </c>
      <c r="B1185" s="187" t="s">
        <v>239</v>
      </c>
      <c r="C1185" s="154" t="s">
        <v>795</v>
      </c>
      <c r="D1185" s="120">
        <v>100</v>
      </c>
      <c r="E1185" s="188" t="s">
        <v>1</v>
      </c>
      <c r="F1185" s="148" t="s">
        <v>316</v>
      </c>
      <c r="G1185" s="118" t="s">
        <v>296</v>
      </c>
    </row>
    <row r="1186" spans="1:7" x14ac:dyDescent="0.25">
      <c r="A1186" s="126"/>
      <c r="B1186" s="187"/>
      <c r="C1186" s="155"/>
      <c r="D1186" s="120"/>
      <c r="E1186" s="188"/>
      <c r="F1186" s="149"/>
      <c r="G1186" s="119"/>
    </row>
    <row r="1187" spans="1:7" ht="15" customHeight="1" x14ac:dyDescent="0.25">
      <c r="A1187" s="126">
        <v>16</v>
      </c>
      <c r="B1187" s="187" t="s">
        <v>240</v>
      </c>
      <c r="C1187" s="154" t="s">
        <v>796</v>
      </c>
      <c r="D1187" s="120">
        <v>1200</v>
      </c>
      <c r="E1187" s="188" t="s">
        <v>1</v>
      </c>
      <c r="F1187" s="148" t="s">
        <v>316</v>
      </c>
      <c r="G1187" s="118" t="s">
        <v>296</v>
      </c>
    </row>
    <row r="1188" spans="1:7" x14ac:dyDescent="0.25">
      <c r="A1188" s="126"/>
      <c r="B1188" s="187"/>
      <c r="C1188" s="155"/>
      <c r="D1188" s="120"/>
      <c r="E1188" s="188"/>
      <c r="F1188" s="149"/>
      <c r="G1188" s="119"/>
    </row>
    <row r="1189" spans="1:7" ht="15" customHeight="1" x14ac:dyDescent="0.25">
      <c r="A1189" s="156" t="s">
        <v>29</v>
      </c>
      <c r="B1189" s="157"/>
      <c r="C1189" s="158"/>
      <c r="D1189" s="98">
        <f>SUM(D1179,D1177,D1173,D1171,D1168,D1162,D1160,D1158,D1156,D1178)</f>
        <v>8172</v>
      </c>
      <c r="E1189" s="9" t="s">
        <v>34</v>
      </c>
      <c r="F1189" s="131" t="s">
        <v>296</v>
      </c>
      <c r="G1189" s="144"/>
    </row>
    <row r="1190" spans="1:7" x14ac:dyDescent="0.25">
      <c r="A1190" s="159"/>
      <c r="B1190" s="160"/>
      <c r="C1190" s="161"/>
      <c r="D1190" s="98">
        <f>SUM(D1187,D1185,D1183,D1181,D1175,D1166,D1164)</f>
        <v>3822</v>
      </c>
      <c r="E1190" s="9" t="s">
        <v>1</v>
      </c>
      <c r="F1190" s="132"/>
      <c r="G1190" s="145"/>
    </row>
    <row r="1191" spans="1:7" ht="40.5" customHeight="1" x14ac:dyDescent="0.25">
      <c r="A1191" s="256" t="s">
        <v>290</v>
      </c>
      <c r="B1191" s="257"/>
      <c r="C1191" s="258"/>
      <c r="D1191" s="74">
        <f>SUM(D1189,D1153,D1124)</f>
        <v>14324</v>
      </c>
      <c r="E1191" s="25" t="s">
        <v>34</v>
      </c>
      <c r="F1191" s="180">
        <f>SUM(D1191,D1192,D1193)</f>
        <v>40477</v>
      </c>
      <c r="G1191" s="181"/>
    </row>
    <row r="1192" spans="1:7" ht="15.75" x14ac:dyDescent="0.25">
      <c r="A1192" s="259"/>
      <c r="B1192" s="260"/>
      <c r="C1192" s="261"/>
      <c r="D1192" s="74">
        <v>0</v>
      </c>
      <c r="E1192" s="25" t="s">
        <v>7</v>
      </c>
      <c r="F1192" s="182"/>
      <c r="G1192" s="183"/>
    </row>
    <row r="1193" spans="1:7" ht="15" customHeight="1" x14ac:dyDescent="0.25">
      <c r="A1193" s="262"/>
      <c r="B1193" s="263"/>
      <c r="C1193" s="264"/>
      <c r="D1193" s="74">
        <f>SUM(D1190,D1154,D1142,D1125)</f>
        <v>26153</v>
      </c>
      <c r="E1193" s="25" t="s">
        <v>1</v>
      </c>
      <c r="F1193" s="184"/>
      <c r="G1193" s="185"/>
    </row>
    <row r="1194" spans="1:7" ht="31.5" customHeight="1" x14ac:dyDescent="0.25">
      <c r="A1194" s="139" t="s">
        <v>293</v>
      </c>
      <c r="B1194" s="140"/>
      <c r="C1194" s="140"/>
      <c r="D1194" s="140"/>
      <c r="E1194" s="140"/>
      <c r="F1194" s="140"/>
      <c r="G1194" s="141"/>
    </row>
    <row r="1195" spans="1:7" ht="18" customHeight="1" x14ac:dyDescent="0.25">
      <c r="A1195" s="123" t="s">
        <v>255</v>
      </c>
      <c r="B1195" s="124"/>
      <c r="C1195" s="124"/>
      <c r="D1195" s="124"/>
      <c r="E1195" s="124"/>
      <c r="F1195" s="124"/>
      <c r="G1195" s="125"/>
    </row>
    <row r="1196" spans="1:7" x14ac:dyDescent="0.25">
      <c r="A1196" s="210" t="s">
        <v>18</v>
      </c>
      <c r="B1196" s="146" t="s">
        <v>57</v>
      </c>
      <c r="C1196" s="16" t="s">
        <v>749</v>
      </c>
      <c r="D1196" s="93">
        <v>772</v>
      </c>
      <c r="E1196" s="32" t="s">
        <v>1</v>
      </c>
      <c r="F1196" s="148" t="s">
        <v>316</v>
      </c>
      <c r="G1196" s="118" t="s">
        <v>296</v>
      </c>
    </row>
    <row r="1197" spans="1:7" ht="15" customHeight="1" x14ac:dyDescent="0.25">
      <c r="A1197" s="211"/>
      <c r="B1197" s="221"/>
      <c r="C1197" s="16" t="s">
        <v>750</v>
      </c>
      <c r="D1197" s="93">
        <v>690</v>
      </c>
      <c r="E1197" s="32" t="s">
        <v>1</v>
      </c>
      <c r="F1197" s="150"/>
      <c r="G1197" s="186"/>
    </row>
    <row r="1198" spans="1:7" x14ac:dyDescent="0.25">
      <c r="A1198" s="212"/>
      <c r="B1198" s="147"/>
      <c r="C1198" s="16" t="s">
        <v>762</v>
      </c>
      <c r="D1198" s="93">
        <v>409</v>
      </c>
      <c r="E1198" s="32" t="s">
        <v>1</v>
      </c>
      <c r="F1198" s="149"/>
      <c r="G1198" s="119"/>
    </row>
    <row r="1199" spans="1:7" ht="15" customHeight="1" x14ac:dyDescent="0.25">
      <c r="A1199" s="126" t="s">
        <v>20</v>
      </c>
      <c r="B1199" s="127" t="s">
        <v>6</v>
      </c>
      <c r="C1199" s="128" t="s">
        <v>751</v>
      </c>
      <c r="D1199" s="130">
        <v>2373</v>
      </c>
      <c r="E1199" s="126" t="s">
        <v>1</v>
      </c>
      <c r="F1199" s="148" t="s">
        <v>316</v>
      </c>
      <c r="G1199" s="118" t="s">
        <v>296</v>
      </c>
    </row>
    <row r="1200" spans="1:7" x14ac:dyDescent="0.25">
      <c r="A1200" s="126"/>
      <c r="B1200" s="127"/>
      <c r="C1200" s="129"/>
      <c r="D1200" s="130"/>
      <c r="E1200" s="126"/>
      <c r="F1200" s="149"/>
      <c r="G1200" s="119"/>
    </row>
    <row r="1201" spans="1:7" x14ac:dyDescent="0.25">
      <c r="A1201" s="126" t="s">
        <v>21</v>
      </c>
      <c r="B1201" s="127" t="s">
        <v>58</v>
      </c>
      <c r="C1201" s="128" t="s">
        <v>752</v>
      </c>
      <c r="D1201" s="130">
        <v>871</v>
      </c>
      <c r="E1201" s="126" t="s">
        <v>1</v>
      </c>
      <c r="F1201" s="148" t="s">
        <v>316</v>
      </c>
      <c r="G1201" s="118" t="s">
        <v>296</v>
      </c>
    </row>
    <row r="1202" spans="1:7" x14ac:dyDescent="0.25">
      <c r="A1202" s="126"/>
      <c r="B1202" s="127"/>
      <c r="C1202" s="129"/>
      <c r="D1202" s="130"/>
      <c r="E1202" s="126"/>
      <c r="F1202" s="149"/>
      <c r="G1202" s="119"/>
    </row>
    <row r="1203" spans="1:7" ht="15.75" customHeight="1" x14ac:dyDescent="0.25">
      <c r="A1203" s="126" t="s">
        <v>22</v>
      </c>
      <c r="B1203" s="127" t="s">
        <v>88</v>
      </c>
      <c r="C1203" s="128" t="s">
        <v>754</v>
      </c>
      <c r="D1203" s="130">
        <v>695</v>
      </c>
      <c r="E1203" s="126" t="s">
        <v>1</v>
      </c>
      <c r="F1203" s="148" t="s">
        <v>316</v>
      </c>
      <c r="G1203" s="118" t="s">
        <v>296</v>
      </c>
    </row>
    <row r="1204" spans="1:7" ht="28.5" customHeight="1" x14ac:dyDescent="0.25">
      <c r="A1204" s="126"/>
      <c r="B1204" s="127"/>
      <c r="C1204" s="129"/>
      <c r="D1204" s="130"/>
      <c r="E1204" s="126"/>
      <c r="F1204" s="149"/>
      <c r="G1204" s="119"/>
    </row>
    <row r="1205" spans="1:7" x14ac:dyDescent="0.25">
      <c r="A1205" s="126" t="s">
        <v>23</v>
      </c>
      <c r="B1205" s="127" t="s">
        <v>11</v>
      </c>
      <c r="C1205" s="16" t="s">
        <v>755</v>
      </c>
      <c r="D1205" s="93">
        <v>630</v>
      </c>
      <c r="E1205" s="32" t="s">
        <v>1</v>
      </c>
      <c r="F1205" s="148" t="s">
        <v>316</v>
      </c>
      <c r="G1205" s="118" t="s">
        <v>296</v>
      </c>
    </row>
    <row r="1206" spans="1:7" ht="18" customHeight="1" x14ac:dyDescent="0.25">
      <c r="A1206" s="126"/>
      <c r="B1206" s="127"/>
      <c r="C1206" s="16" t="s">
        <v>756</v>
      </c>
      <c r="D1206" s="93">
        <v>401</v>
      </c>
      <c r="E1206" s="37" t="s">
        <v>1</v>
      </c>
      <c r="F1206" s="149"/>
      <c r="G1206" s="119"/>
    </row>
    <row r="1207" spans="1:7" ht="21" customHeight="1" x14ac:dyDescent="0.25">
      <c r="A1207" s="126" t="s">
        <v>24</v>
      </c>
      <c r="B1207" s="127" t="s">
        <v>36</v>
      </c>
      <c r="C1207" s="16" t="s">
        <v>757</v>
      </c>
      <c r="D1207" s="93">
        <v>1822</v>
      </c>
      <c r="E1207" s="37" t="s">
        <v>34</v>
      </c>
      <c r="F1207" s="148" t="s">
        <v>316</v>
      </c>
      <c r="G1207" s="118" t="s">
        <v>296</v>
      </c>
    </row>
    <row r="1208" spans="1:7" ht="20.25" customHeight="1" x14ac:dyDescent="0.25">
      <c r="A1208" s="126"/>
      <c r="B1208" s="127"/>
      <c r="C1208" s="16" t="s">
        <v>758</v>
      </c>
      <c r="D1208" s="93">
        <v>320</v>
      </c>
      <c r="E1208" s="37" t="s">
        <v>1</v>
      </c>
      <c r="F1208" s="149"/>
      <c r="G1208" s="119"/>
    </row>
    <row r="1209" spans="1:7" x14ac:dyDescent="0.25">
      <c r="A1209" s="126" t="s">
        <v>25</v>
      </c>
      <c r="B1209" s="127" t="s">
        <v>100</v>
      </c>
      <c r="C1209" s="128" t="s">
        <v>759</v>
      </c>
      <c r="D1209" s="130">
        <v>565</v>
      </c>
      <c r="E1209" s="126" t="s">
        <v>1</v>
      </c>
      <c r="F1209" s="148" t="s">
        <v>316</v>
      </c>
      <c r="G1209" s="118" t="s">
        <v>296</v>
      </c>
    </row>
    <row r="1210" spans="1:7" x14ac:dyDescent="0.25">
      <c r="A1210" s="126"/>
      <c r="B1210" s="127"/>
      <c r="C1210" s="129"/>
      <c r="D1210" s="130"/>
      <c r="E1210" s="126"/>
      <c r="F1210" s="149"/>
      <c r="G1210" s="119"/>
    </row>
    <row r="1211" spans="1:7" x14ac:dyDescent="0.25">
      <c r="A1211" s="126" t="s">
        <v>26</v>
      </c>
      <c r="B1211" s="127" t="s">
        <v>256</v>
      </c>
      <c r="C1211" s="128" t="s">
        <v>760</v>
      </c>
      <c r="D1211" s="130">
        <v>700</v>
      </c>
      <c r="E1211" s="126" t="s">
        <v>1</v>
      </c>
      <c r="F1211" s="148" t="s">
        <v>316</v>
      </c>
      <c r="G1211" s="118" t="s">
        <v>296</v>
      </c>
    </row>
    <row r="1212" spans="1:7" x14ac:dyDescent="0.25">
      <c r="A1212" s="126"/>
      <c r="B1212" s="127"/>
      <c r="C1212" s="129"/>
      <c r="D1212" s="130"/>
      <c r="E1212" s="126"/>
      <c r="F1212" s="149"/>
      <c r="G1212" s="119"/>
    </row>
    <row r="1213" spans="1:7" x14ac:dyDescent="0.25">
      <c r="A1213" s="126" t="s">
        <v>27</v>
      </c>
      <c r="B1213" s="127" t="s">
        <v>257</v>
      </c>
      <c r="C1213" s="128" t="s">
        <v>761</v>
      </c>
      <c r="D1213" s="130">
        <v>770</v>
      </c>
      <c r="E1213" s="126" t="s">
        <v>1</v>
      </c>
      <c r="F1213" s="148" t="s">
        <v>316</v>
      </c>
      <c r="G1213" s="118" t="s">
        <v>296</v>
      </c>
    </row>
    <row r="1214" spans="1:7" x14ac:dyDescent="0.25">
      <c r="A1214" s="126"/>
      <c r="B1214" s="127"/>
      <c r="C1214" s="129"/>
      <c r="D1214" s="130"/>
      <c r="E1214" s="126"/>
      <c r="F1214" s="149"/>
      <c r="G1214" s="119"/>
    </row>
    <row r="1215" spans="1:7" x14ac:dyDescent="0.25">
      <c r="A1215" s="126" t="s">
        <v>28</v>
      </c>
      <c r="B1215" s="127" t="s">
        <v>258</v>
      </c>
      <c r="C1215" s="128" t="s">
        <v>753</v>
      </c>
      <c r="D1215" s="130">
        <v>271</v>
      </c>
      <c r="E1215" s="126" t="s">
        <v>1</v>
      </c>
      <c r="F1215" s="148" t="s">
        <v>316</v>
      </c>
      <c r="G1215" s="118" t="s">
        <v>296</v>
      </c>
    </row>
    <row r="1216" spans="1:7" x14ac:dyDescent="0.25">
      <c r="A1216" s="126"/>
      <c r="B1216" s="127"/>
      <c r="C1216" s="129"/>
      <c r="D1216" s="130"/>
      <c r="E1216" s="126"/>
      <c r="F1216" s="149"/>
      <c r="G1216" s="119"/>
    </row>
    <row r="1217" spans="1:7" x14ac:dyDescent="0.25">
      <c r="A1217" s="194" t="s">
        <v>29</v>
      </c>
      <c r="B1217" s="195"/>
      <c r="C1217" s="196"/>
      <c r="D1217" s="98">
        <f>SUM(D1215,D1213,D1211,D1209,D1208,D1206,D1205,D1203,D1201,D1199,D1198,D1197,D1196)</f>
        <v>9467</v>
      </c>
      <c r="E1217" s="9" t="s">
        <v>1</v>
      </c>
      <c r="F1217" s="121" t="s">
        <v>296</v>
      </c>
      <c r="G1217" s="122"/>
    </row>
    <row r="1218" spans="1:7" x14ac:dyDescent="0.25">
      <c r="A1218" s="194" t="s">
        <v>29</v>
      </c>
      <c r="B1218" s="195"/>
      <c r="C1218" s="196"/>
      <c r="D1218" s="111">
        <v>1822</v>
      </c>
      <c r="E1218" s="110" t="s">
        <v>34</v>
      </c>
      <c r="F1218" s="121" t="s">
        <v>296</v>
      </c>
      <c r="G1218" s="122"/>
    </row>
    <row r="1219" spans="1:7" ht="17.25" customHeight="1" x14ac:dyDescent="0.25">
      <c r="A1219" s="123" t="s">
        <v>259</v>
      </c>
      <c r="B1219" s="124"/>
      <c r="C1219" s="124"/>
      <c r="D1219" s="124"/>
      <c r="E1219" s="124"/>
      <c r="F1219" s="124"/>
      <c r="G1219" s="125"/>
    </row>
    <row r="1220" spans="1:7" x14ac:dyDescent="0.25">
      <c r="A1220" s="126">
        <v>11</v>
      </c>
      <c r="B1220" s="127" t="s">
        <v>43</v>
      </c>
      <c r="C1220" s="16" t="s">
        <v>763</v>
      </c>
      <c r="D1220" s="93">
        <v>501</v>
      </c>
      <c r="E1220" s="32" t="s">
        <v>1</v>
      </c>
      <c r="F1220" s="148" t="s">
        <v>316</v>
      </c>
      <c r="G1220" s="118" t="s">
        <v>296</v>
      </c>
    </row>
    <row r="1221" spans="1:7" x14ac:dyDescent="0.25">
      <c r="A1221" s="126"/>
      <c r="B1221" s="127"/>
      <c r="C1221" s="16" t="s">
        <v>764</v>
      </c>
      <c r="D1221" s="93">
        <v>555</v>
      </c>
      <c r="E1221" s="32" t="s">
        <v>34</v>
      </c>
      <c r="F1221" s="149"/>
      <c r="G1221" s="119"/>
    </row>
    <row r="1222" spans="1:7" x14ac:dyDescent="0.25">
      <c r="A1222" s="126">
        <v>12</v>
      </c>
      <c r="B1222" s="127" t="s">
        <v>58</v>
      </c>
      <c r="C1222" s="16" t="s">
        <v>765</v>
      </c>
      <c r="D1222" s="93">
        <v>519</v>
      </c>
      <c r="E1222" s="1" t="s">
        <v>34</v>
      </c>
      <c r="F1222" s="148" t="s">
        <v>316</v>
      </c>
      <c r="G1222" s="118" t="s">
        <v>296</v>
      </c>
    </row>
    <row r="1223" spans="1:7" ht="23.25" customHeight="1" x14ac:dyDescent="0.25">
      <c r="A1223" s="126"/>
      <c r="B1223" s="127"/>
      <c r="C1223" s="16" t="s">
        <v>766</v>
      </c>
      <c r="D1223" s="93">
        <v>1169</v>
      </c>
      <c r="E1223" s="1" t="s">
        <v>1</v>
      </c>
      <c r="F1223" s="149"/>
      <c r="G1223" s="119"/>
    </row>
    <row r="1224" spans="1:7" x14ac:dyDescent="0.25">
      <c r="A1224" s="126">
        <v>13</v>
      </c>
      <c r="B1224" s="127" t="s">
        <v>260</v>
      </c>
      <c r="C1224" s="128" t="s">
        <v>767</v>
      </c>
      <c r="D1224" s="130">
        <v>596</v>
      </c>
      <c r="E1224" s="126" t="s">
        <v>1</v>
      </c>
      <c r="F1224" s="148" t="s">
        <v>316</v>
      </c>
      <c r="G1224" s="118" t="s">
        <v>296</v>
      </c>
    </row>
    <row r="1225" spans="1:7" x14ac:dyDescent="0.25">
      <c r="A1225" s="126"/>
      <c r="B1225" s="127"/>
      <c r="C1225" s="129"/>
      <c r="D1225" s="130"/>
      <c r="E1225" s="126"/>
      <c r="F1225" s="149"/>
      <c r="G1225" s="119"/>
    </row>
    <row r="1226" spans="1:7" x14ac:dyDescent="0.25">
      <c r="A1226" s="126">
        <v>14</v>
      </c>
      <c r="B1226" s="127" t="s">
        <v>261</v>
      </c>
      <c r="C1226" s="128" t="s">
        <v>768</v>
      </c>
      <c r="D1226" s="130">
        <v>182</v>
      </c>
      <c r="E1226" s="126" t="s">
        <v>1</v>
      </c>
      <c r="F1226" s="148" t="s">
        <v>316</v>
      </c>
      <c r="G1226" s="118" t="s">
        <v>296</v>
      </c>
    </row>
    <row r="1227" spans="1:7" x14ac:dyDescent="0.25">
      <c r="A1227" s="126"/>
      <c r="B1227" s="127"/>
      <c r="C1227" s="129"/>
      <c r="D1227" s="130"/>
      <c r="E1227" s="126"/>
      <c r="F1227" s="149"/>
      <c r="G1227" s="119"/>
    </row>
    <row r="1228" spans="1:7" x14ac:dyDescent="0.25">
      <c r="A1228" s="274" t="s">
        <v>29</v>
      </c>
      <c r="B1228" s="274"/>
      <c r="C1228" s="274"/>
      <c r="D1228" s="98">
        <f>SUM(D1222,D1221)</f>
        <v>1074</v>
      </c>
      <c r="E1228" s="76" t="s">
        <v>34</v>
      </c>
      <c r="F1228" s="126" t="s">
        <v>296</v>
      </c>
      <c r="G1228" s="126"/>
    </row>
    <row r="1229" spans="1:7" x14ac:dyDescent="0.25">
      <c r="A1229" s="274"/>
      <c r="B1229" s="274"/>
      <c r="C1229" s="274"/>
      <c r="D1229" s="98">
        <f>SUM(D1226,D1224,D1223,D1220)</f>
        <v>2448</v>
      </c>
      <c r="E1229" s="76" t="s">
        <v>1</v>
      </c>
      <c r="F1229" s="126"/>
      <c r="G1229" s="126"/>
    </row>
    <row r="1230" spans="1:7" ht="15.75" x14ac:dyDescent="0.25">
      <c r="A1230" s="201" t="s">
        <v>292</v>
      </c>
      <c r="B1230" s="202"/>
      <c r="C1230" s="203"/>
      <c r="D1230" s="4">
        <f>SUM(D1228,D1218)</f>
        <v>2896</v>
      </c>
      <c r="E1230" s="51" t="s">
        <v>34</v>
      </c>
      <c r="F1230" s="133">
        <f>SUM(D1230,D1231,D1232)</f>
        <v>14811</v>
      </c>
      <c r="G1230" s="134"/>
    </row>
    <row r="1231" spans="1:7" ht="15.75" x14ac:dyDescent="0.25">
      <c r="A1231" s="204"/>
      <c r="B1231" s="205"/>
      <c r="C1231" s="206"/>
      <c r="D1231" s="4">
        <v>0</v>
      </c>
      <c r="E1231" s="51" t="s">
        <v>7</v>
      </c>
      <c r="F1231" s="135"/>
      <c r="G1231" s="136"/>
    </row>
    <row r="1232" spans="1:7" ht="16.5" thickBot="1" x14ac:dyDescent="0.3">
      <c r="A1232" s="204"/>
      <c r="B1232" s="205"/>
      <c r="C1232" s="206"/>
      <c r="D1232" s="60">
        <f>SUM(D1229,D1217)</f>
        <v>11915</v>
      </c>
      <c r="E1232" s="61" t="s">
        <v>1</v>
      </c>
      <c r="F1232" s="135"/>
      <c r="G1232" s="136"/>
    </row>
    <row r="1233" spans="1:11" ht="29.25" customHeight="1" thickBot="1" x14ac:dyDescent="0.3">
      <c r="A1233" s="265" t="s">
        <v>294</v>
      </c>
      <c r="B1233" s="266"/>
      <c r="C1233" s="267"/>
      <c r="D1233" s="62">
        <f>SUM(D1230,D1191,D1099,D1049,D1012,D909,D829,D767,D684,D626,D559,D488,D402,D322,D149,D79)</f>
        <v>81235</v>
      </c>
      <c r="E1233" s="63" t="s">
        <v>34</v>
      </c>
      <c r="F1233" s="168">
        <f>SUM(F1230,F1191,F1099,F1049,F1012,F909,F829,F767,F684,F626,F559,F488,F402,F322,F149,F79)</f>
        <v>565230</v>
      </c>
      <c r="G1233" s="169"/>
      <c r="K1233" s="18"/>
    </row>
    <row r="1234" spans="1:11" ht="33" customHeight="1" thickBot="1" x14ac:dyDescent="0.3">
      <c r="A1234" s="268"/>
      <c r="B1234" s="269"/>
      <c r="C1234" s="270"/>
      <c r="D1234" s="62">
        <f>SUM(D1231,D1192,D1100,D1050,D1013,D910,D830,D768,D685,D627,D560,D489,D403,D323,D150,D80)</f>
        <v>249749</v>
      </c>
      <c r="E1234" s="63" t="s">
        <v>7</v>
      </c>
      <c r="F1234" s="170"/>
      <c r="G1234" s="171"/>
    </row>
    <row r="1235" spans="1:11" ht="19.5" thickBot="1" x14ac:dyDescent="0.3">
      <c r="A1235" s="271"/>
      <c r="B1235" s="272"/>
      <c r="C1235" s="273"/>
      <c r="D1235" s="62">
        <f>SUM(D1232,D1193,D1101,D1051,D1014,D911,D831,D769,D686,D628,D561,D490,D404,D324,D151,D81)</f>
        <v>234246</v>
      </c>
      <c r="E1235" s="63" t="s">
        <v>1</v>
      </c>
      <c r="F1235" s="172"/>
      <c r="G1235" s="173"/>
    </row>
    <row r="1236" spans="1:11" ht="37.5" customHeight="1" thickBot="1" x14ac:dyDescent="0.3">
      <c r="A1236" s="162" t="s">
        <v>871</v>
      </c>
      <c r="B1236" s="163"/>
      <c r="C1236" s="163"/>
      <c r="D1236" s="62">
        <f>SUM(D1152,D379,D68)</f>
        <v>9033</v>
      </c>
      <c r="E1236" s="63" t="s">
        <v>34</v>
      </c>
      <c r="F1236" s="174">
        <f>SUM(D1236:D1239)</f>
        <v>102849</v>
      </c>
      <c r="G1236" s="175"/>
    </row>
    <row r="1237" spans="1:11" ht="19.5" thickBot="1" x14ac:dyDescent="0.3">
      <c r="A1237" s="162"/>
      <c r="B1237" s="163"/>
      <c r="C1237" s="163"/>
      <c r="D1237" s="62">
        <f>SUM(D1094,D1044,D914,D834,D808,D806,D757,D681,D368,D312,D311,D310,D309,D135,D134)</f>
        <v>53743</v>
      </c>
      <c r="E1237" s="63" t="s">
        <v>7</v>
      </c>
      <c r="F1237" s="176"/>
      <c r="G1237" s="177"/>
    </row>
    <row r="1238" spans="1:11" ht="15" customHeight="1" thickBot="1" x14ac:dyDescent="0.3">
      <c r="A1238" s="162"/>
      <c r="B1238" s="163"/>
      <c r="C1238" s="163"/>
      <c r="D1238" s="166">
        <f>SUM(D1127,D1122,D951,D721,D712,D590,D578,D530,D524,D389,D381,D75,D74,)</f>
        <v>40073</v>
      </c>
      <c r="E1238" s="164" t="s">
        <v>1</v>
      </c>
      <c r="F1238" s="176"/>
      <c r="G1238" s="177"/>
    </row>
    <row r="1239" spans="1:11" ht="6" customHeight="1" thickBot="1" x14ac:dyDescent="0.3">
      <c r="A1239" s="162"/>
      <c r="B1239" s="163"/>
      <c r="C1239" s="163"/>
      <c r="D1239" s="167"/>
      <c r="E1239" s="165"/>
      <c r="F1239" s="178"/>
      <c r="G1239" s="179"/>
    </row>
    <row r="1240" spans="1:11" x14ac:dyDescent="0.25">
      <c r="G1240" s="18"/>
    </row>
    <row r="1241" spans="1:11" x14ac:dyDescent="0.25">
      <c r="G1241" s="18"/>
    </row>
    <row r="1242" spans="1:11" ht="14.25" customHeight="1" x14ac:dyDescent="0.25">
      <c r="G1242" s="18"/>
    </row>
    <row r="1243" spans="1:11" x14ac:dyDescent="0.25">
      <c r="G1243" s="18"/>
    </row>
    <row r="1244" spans="1:11" x14ac:dyDescent="0.25">
      <c r="G1244" s="18"/>
    </row>
    <row r="1245" spans="1:11" ht="15" customHeight="1" x14ac:dyDescent="0.25">
      <c r="G1245" s="18"/>
    </row>
    <row r="1246" spans="1:11" ht="15" customHeight="1" x14ac:dyDescent="0.25">
      <c r="G1246" s="18"/>
    </row>
    <row r="1247" spans="1:11" ht="26.25" customHeight="1" x14ac:dyDescent="0.25">
      <c r="G1247" s="18"/>
    </row>
    <row r="1248" spans="1:11" x14ac:dyDescent="0.25">
      <c r="G1248" s="18"/>
    </row>
    <row r="1249" spans="7:7" x14ac:dyDescent="0.25">
      <c r="G1249" s="18"/>
    </row>
    <row r="1250" spans="7:7" x14ac:dyDescent="0.25">
      <c r="G1250" s="18"/>
    </row>
    <row r="1251" spans="7:7" x14ac:dyDescent="0.25">
      <c r="G1251" s="18"/>
    </row>
    <row r="1252" spans="7:7" x14ac:dyDescent="0.25">
      <c r="G1252" s="18"/>
    </row>
    <row r="1253" spans="7:7" x14ac:dyDescent="0.25">
      <c r="G1253" s="18"/>
    </row>
    <row r="1254" spans="7:7" x14ac:dyDescent="0.25">
      <c r="G1254" s="18"/>
    </row>
    <row r="1255" spans="7:7" x14ac:dyDescent="0.25">
      <c r="G1255" s="18"/>
    </row>
    <row r="1256" spans="7:7" x14ac:dyDescent="0.25">
      <c r="G1256" s="18"/>
    </row>
    <row r="1257" spans="7:7" x14ac:dyDescent="0.25">
      <c r="G1257" s="18"/>
    </row>
    <row r="1258" spans="7:7" x14ac:dyDescent="0.25">
      <c r="G1258" s="18"/>
    </row>
    <row r="1259" spans="7:7" x14ac:dyDescent="0.25">
      <c r="G1259" s="18"/>
    </row>
    <row r="1260" spans="7:7" x14ac:dyDescent="0.25">
      <c r="G1260" s="18"/>
    </row>
    <row r="1261" spans="7:7" x14ac:dyDescent="0.25">
      <c r="G1261" s="18"/>
    </row>
    <row r="1262" spans="7:7" x14ac:dyDescent="0.25">
      <c r="G1262" s="18"/>
    </row>
    <row r="1263" spans="7:7" x14ac:dyDescent="0.25">
      <c r="G1263" s="18"/>
    </row>
    <row r="1264" spans="7:7" x14ac:dyDescent="0.25">
      <c r="G1264" s="18"/>
    </row>
    <row r="1265" spans="7:7" x14ac:dyDescent="0.25">
      <c r="G1265" s="18"/>
    </row>
    <row r="1266" spans="7:7" x14ac:dyDescent="0.25">
      <c r="G1266" s="18"/>
    </row>
    <row r="1267" spans="7:7" x14ac:dyDescent="0.25">
      <c r="G1267" s="18"/>
    </row>
    <row r="1268" spans="7:7" x14ac:dyDescent="0.25">
      <c r="G1268" s="18"/>
    </row>
    <row r="1269" spans="7:7" x14ac:dyDescent="0.25">
      <c r="G1269" s="18"/>
    </row>
    <row r="1270" spans="7:7" x14ac:dyDescent="0.25">
      <c r="G1270" s="18"/>
    </row>
    <row r="1271" spans="7:7" x14ac:dyDescent="0.25">
      <c r="G1271" s="18"/>
    </row>
    <row r="1272" spans="7:7" x14ac:dyDescent="0.25">
      <c r="G1272" s="18"/>
    </row>
    <row r="1273" spans="7:7" x14ac:dyDescent="0.25">
      <c r="G1273" s="18"/>
    </row>
    <row r="1274" spans="7:7" x14ac:dyDescent="0.25">
      <c r="G1274" s="18"/>
    </row>
    <row r="1275" spans="7:7" x14ac:dyDescent="0.25">
      <c r="G1275" s="18"/>
    </row>
    <row r="1276" spans="7:7" x14ac:dyDescent="0.25">
      <c r="G1276" s="18"/>
    </row>
    <row r="1277" spans="7:7" x14ac:dyDescent="0.25">
      <c r="G1277" s="18"/>
    </row>
    <row r="1278" spans="7:7" x14ac:dyDescent="0.25">
      <c r="G1278" s="18"/>
    </row>
    <row r="1279" spans="7:7" x14ac:dyDescent="0.25">
      <c r="G1279" s="18"/>
    </row>
    <row r="1280" spans="7:7" x14ac:dyDescent="0.25">
      <c r="G1280" s="18"/>
    </row>
    <row r="1281" spans="7:7" x14ac:dyDescent="0.25">
      <c r="G1281" s="18"/>
    </row>
  </sheetData>
  <mergeCells count="3128">
    <mergeCell ref="G623:G624"/>
    <mergeCell ref="A1218:C1218"/>
    <mergeCell ref="F1218:G1218"/>
    <mergeCell ref="G580:G581"/>
    <mergeCell ref="A594:A595"/>
    <mergeCell ref="B594:B595"/>
    <mergeCell ref="C594:C595"/>
    <mergeCell ref="D594:D595"/>
    <mergeCell ref="E594:E595"/>
    <mergeCell ref="F594:F595"/>
    <mergeCell ref="G594:G595"/>
    <mergeCell ref="A611:A612"/>
    <mergeCell ref="B611:B612"/>
    <mergeCell ref="C611:C612"/>
    <mergeCell ref="D611:D612"/>
    <mergeCell ref="E611:E612"/>
    <mergeCell ref="F611:F612"/>
    <mergeCell ref="G611:G612"/>
    <mergeCell ref="A613:A614"/>
    <mergeCell ref="B613:B614"/>
    <mergeCell ref="C613:C614"/>
    <mergeCell ref="D613:D614"/>
    <mergeCell ref="E613:E614"/>
    <mergeCell ref="F613:F614"/>
    <mergeCell ref="G613:G614"/>
    <mergeCell ref="B808:B812"/>
    <mergeCell ref="F580:F581"/>
    <mergeCell ref="A570:A571"/>
    <mergeCell ref="B570:B571"/>
    <mergeCell ref="D570:D571"/>
    <mergeCell ref="E570:E571"/>
    <mergeCell ref="A564:A565"/>
    <mergeCell ref="B564:B565"/>
    <mergeCell ref="A566:A567"/>
    <mergeCell ref="B566:B567"/>
    <mergeCell ref="D566:D567"/>
    <mergeCell ref="E566:E567"/>
    <mergeCell ref="A556:A557"/>
    <mergeCell ref="B556:B557"/>
    <mergeCell ref="E556:E557"/>
    <mergeCell ref="A558:C558"/>
    <mergeCell ref="C566:C567"/>
    <mergeCell ref="C568:C569"/>
    <mergeCell ref="C570:C571"/>
    <mergeCell ref="F578:F579"/>
    <mergeCell ref="G417:G418"/>
    <mergeCell ref="F350:F351"/>
    <mergeCell ref="F352:F353"/>
    <mergeCell ref="F354:F355"/>
    <mergeCell ref="E305:E306"/>
    <mergeCell ref="G307:G308"/>
    <mergeCell ref="F290:F291"/>
    <mergeCell ref="F293:F294"/>
    <mergeCell ref="D366:D367"/>
    <mergeCell ref="E366:E367"/>
    <mergeCell ref="F366:F367"/>
    <mergeCell ref="G366:G367"/>
    <mergeCell ref="F358:F359"/>
    <mergeCell ref="F360:F361"/>
    <mergeCell ref="G303:G304"/>
    <mergeCell ref="G305:G306"/>
    <mergeCell ref="D352:D353"/>
    <mergeCell ref="E352:E353"/>
    <mergeCell ref="F313:G315"/>
    <mergeCell ref="D309:D312"/>
    <mergeCell ref="D409:D410"/>
    <mergeCell ref="E409:E410"/>
    <mergeCell ref="G341:G342"/>
    <mergeCell ref="G343:G344"/>
    <mergeCell ref="G345:G347"/>
    <mergeCell ref="G348:G349"/>
    <mergeCell ref="G350:G351"/>
    <mergeCell ref="G352:G353"/>
    <mergeCell ref="G354:G355"/>
    <mergeCell ref="G356:G357"/>
    <mergeCell ref="G358:G359"/>
    <mergeCell ref="G360:G361"/>
    <mergeCell ref="G734:G735"/>
    <mergeCell ref="G736:G737"/>
    <mergeCell ref="G738:G739"/>
    <mergeCell ref="G740:G741"/>
    <mergeCell ref="G742:G743"/>
    <mergeCell ref="G744:G745"/>
    <mergeCell ref="G746:G747"/>
    <mergeCell ref="F748:G750"/>
    <mergeCell ref="A751:G751"/>
    <mergeCell ref="G753:G754"/>
    <mergeCell ref="G755:G756"/>
    <mergeCell ref="F759:G760"/>
    <mergeCell ref="A761:G761"/>
    <mergeCell ref="F762:F763"/>
    <mergeCell ref="G419:G420"/>
    <mergeCell ref="G421:G422"/>
    <mergeCell ref="B506:B507"/>
    <mergeCell ref="B508:B509"/>
    <mergeCell ref="C504:C505"/>
    <mergeCell ref="C506:C507"/>
    <mergeCell ref="C508:C509"/>
    <mergeCell ref="D504:D505"/>
    <mergeCell ref="E504:E505"/>
    <mergeCell ref="D506:D507"/>
    <mergeCell ref="E506:E507"/>
    <mergeCell ref="D508:D509"/>
    <mergeCell ref="E508:E509"/>
    <mergeCell ref="F504:F505"/>
    <mergeCell ref="F506:F507"/>
    <mergeCell ref="F508:F509"/>
    <mergeCell ref="A580:A581"/>
    <mergeCell ref="B580:B581"/>
    <mergeCell ref="A842:A843"/>
    <mergeCell ref="B842:B843"/>
    <mergeCell ref="D842:D843"/>
    <mergeCell ref="E842:E843"/>
    <mergeCell ref="A845:A846"/>
    <mergeCell ref="B845:B846"/>
    <mergeCell ref="A838:A839"/>
    <mergeCell ref="B838:B839"/>
    <mergeCell ref="D838:D839"/>
    <mergeCell ref="E838:E839"/>
    <mergeCell ref="A840:A841"/>
    <mergeCell ref="B840:B841"/>
    <mergeCell ref="G834:G835"/>
    <mergeCell ref="G836:G837"/>
    <mergeCell ref="G838:G839"/>
    <mergeCell ref="G840:G841"/>
    <mergeCell ref="G842:G843"/>
    <mergeCell ref="G845:G846"/>
    <mergeCell ref="F840:F841"/>
    <mergeCell ref="D840:D841"/>
    <mergeCell ref="E840:E841"/>
    <mergeCell ref="C808:C812"/>
    <mergeCell ref="D808:D812"/>
    <mergeCell ref="E808:E812"/>
    <mergeCell ref="F808:F812"/>
    <mergeCell ref="A814:G814"/>
    <mergeCell ref="G815:G816"/>
    <mergeCell ref="G817:G818"/>
    <mergeCell ref="A813:C813"/>
    <mergeCell ref="B815:B816"/>
    <mergeCell ref="G802:G803"/>
    <mergeCell ref="G792:G793"/>
    <mergeCell ref="G794:G795"/>
    <mergeCell ref="G796:G799"/>
    <mergeCell ref="G800:G801"/>
    <mergeCell ref="G776:G777"/>
    <mergeCell ref="G778:G785"/>
    <mergeCell ref="G786:G787"/>
    <mergeCell ref="G788:G789"/>
    <mergeCell ref="G790:G791"/>
    <mergeCell ref="G619:G620"/>
    <mergeCell ref="G621:G622"/>
    <mergeCell ref="F625:G625"/>
    <mergeCell ref="F626:G628"/>
    <mergeCell ref="A629:G629"/>
    <mergeCell ref="A630:G630"/>
    <mergeCell ref="G631:G632"/>
    <mergeCell ref="G633:G634"/>
    <mergeCell ref="G635:G636"/>
    <mergeCell ref="G637:G638"/>
    <mergeCell ref="G639:G640"/>
    <mergeCell ref="G641:G642"/>
    <mergeCell ref="G643:G644"/>
    <mergeCell ref="G645:G646"/>
    <mergeCell ref="G647:G648"/>
    <mergeCell ref="G649:G650"/>
    <mergeCell ref="F651:G653"/>
    <mergeCell ref="A647:A648"/>
    <mergeCell ref="B647:B648"/>
    <mergeCell ref="D647:D648"/>
    <mergeCell ref="E647:E648"/>
    <mergeCell ref="A649:A650"/>
    <mergeCell ref="B649:B650"/>
    <mergeCell ref="C647:C648"/>
    <mergeCell ref="C649:C650"/>
    <mergeCell ref="A641:A642"/>
    <mergeCell ref="A623:A624"/>
    <mergeCell ref="B623:B624"/>
    <mergeCell ref="C623:C624"/>
    <mergeCell ref="D623:D624"/>
    <mergeCell ref="E623:E624"/>
    <mergeCell ref="F623:F624"/>
    <mergeCell ref="C645:C646"/>
    <mergeCell ref="B631:B632"/>
    <mergeCell ref="A633:A634"/>
    <mergeCell ref="G601:G602"/>
    <mergeCell ref="G603:G604"/>
    <mergeCell ref="F605:G605"/>
    <mergeCell ref="A606:G606"/>
    <mergeCell ref="G607:G608"/>
    <mergeCell ref="G609:G610"/>
    <mergeCell ref="F615:G615"/>
    <mergeCell ref="A616:G616"/>
    <mergeCell ref="G617:G618"/>
    <mergeCell ref="G538:G539"/>
    <mergeCell ref="F540:G540"/>
    <mergeCell ref="A541:G541"/>
    <mergeCell ref="G542:G543"/>
    <mergeCell ref="G544:G545"/>
    <mergeCell ref="G546:G548"/>
    <mergeCell ref="F549:G549"/>
    <mergeCell ref="A550:G550"/>
    <mergeCell ref="G551:G553"/>
    <mergeCell ref="G554:G555"/>
    <mergeCell ref="G556:G557"/>
    <mergeCell ref="F558:G558"/>
    <mergeCell ref="F559:G561"/>
    <mergeCell ref="A562:G562"/>
    <mergeCell ref="A563:G563"/>
    <mergeCell ref="A578:A579"/>
    <mergeCell ref="B578:B579"/>
    <mergeCell ref="C580:C581"/>
    <mergeCell ref="D580:D581"/>
    <mergeCell ref="E580:E581"/>
    <mergeCell ref="G564:G565"/>
    <mergeCell ref="G566:G567"/>
    <mergeCell ref="G568:G569"/>
    <mergeCell ref="G570:G571"/>
    <mergeCell ref="G572:G573"/>
    <mergeCell ref="G431:G432"/>
    <mergeCell ref="E443:E444"/>
    <mergeCell ref="G574:G575"/>
    <mergeCell ref="G576:G577"/>
    <mergeCell ref="G578:G579"/>
    <mergeCell ref="G494:G495"/>
    <mergeCell ref="F496:G496"/>
    <mergeCell ref="A497:G497"/>
    <mergeCell ref="G498:G501"/>
    <mergeCell ref="G502:G503"/>
    <mergeCell ref="G510:G511"/>
    <mergeCell ref="G512:G514"/>
    <mergeCell ref="G515:G519"/>
    <mergeCell ref="G520:G521"/>
    <mergeCell ref="G522:G523"/>
    <mergeCell ref="G531:G532"/>
    <mergeCell ref="F533:G534"/>
    <mergeCell ref="B524:B530"/>
    <mergeCell ref="A524:A530"/>
    <mergeCell ref="F524:F530"/>
    <mergeCell ref="C524:C529"/>
    <mergeCell ref="D524:D529"/>
    <mergeCell ref="F510:F511"/>
    <mergeCell ref="F512:F514"/>
    <mergeCell ref="F515:F519"/>
    <mergeCell ref="F538:F539"/>
    <mergeCell ref="F542:F543"/>
    <mergeCell ref="F544:F545"/>
    <mergeCell ref="F546:F548"/>
    <mergeCell ref="F551:F553"/>
    <mergeCell ref="F554:F555"/>
    <mergeCell ref="A559:C561"/>
    <mergeCell ref="F457:F458"/>
    <mergeCell ref="A450:A451"/>
    <mergeCell ref="B450:B451"/>
    <mergeCell ref="A452:A453"/>
    <mergeCell ref="B452:B453"/>
    <mergeCell ref="B437:B438"/>
    <mergeCell ref="D437:D438"/>
    <mergeCell ref="A427:A428"/>
    <mergeCell ref="B427:B428"/>
    <mergeCell ref="D427:D428"/>
    <mergeCell ref="E427:E428"/>
    <mergeCell ref="A454:C455"/>
    <mergeCell ref="F467:F468"/>
    <mergeCell ref="F437:F438"/>
    <mergeCell ref="A433:C435"/>
    <mergeCell ref="A443:A444"/>
    <mergeCell ref="B443:B444"/>
    <mergeCell ref="D443:D444"/>
    <mergeCell ref="A431:A432"/>
    <mergeCell ref="B431:B432"/>
    <mergeCell ref="C431:C432"/>
    <mergeCell ref="D431:D432"/>
    <mergeCell ref="E431:E432"/>
    <mergeCell ref="F431:F432"/>
    <mergeCell ref="A439:A440"/>
    <mergeCell ref="B439:B440"/>
    <mergeCell ref="D439:D440"/>
    <mergeCell ref="E439:E440"/>
    <mergeCell ref="A441:A442"/>
    <mergeCell ref="A457:A458"/>
    <mergeCell ref="E441:E442"/>
    <mergeCell ref="A387:A388"/>
    <mergeCell ref="B387:B388"/>
    <mergeCell ref="D387:D388"/>
    <mergeCell ref="E387:E388"/>
    <mergeCell ref="A395:A396"/>
    <mergeCell ref="G457:G458"/>
    <mergeCell ref="F439:F440"/>
    <mergeCell ref="F441:F442"/>
    <mergeCell ref="F443:F444"/>
    <mergeCell ref="F450:F451"/>
    <mergeCell ref="F452:F453"/>
    <mergeCell ref="A445:C446"/>
    <mergeCell ref="G441:G442"/>
    <mergeCell ref="G443:G444"/>
    <mergeCell ref="F445:G446"/>
    <mergeCell ref="A447:G447"/>
    <mergeCell ref="G450:G451"/>
    <mergeCell ref="G452:G453"/>
    <mergeCell ref="F454:G455"/>
    <mergeCell ref="A456:G456"/>
    <mergeCell ref="A437:A438"/>
    <mergeCell ref="G423:G424"/>
    <mergeCell ref="G425:G426"/>
    <mergeCell ref="G427:G428"/>
    <mergeCell ref="G429:G430"/>
    <mergeCell ref="F429:F430"/>
    <mergeCell ref="F433:G435"/>
    <mergeCell ref="A436:G436"/>
    <mergeCell ref="G437:G438"/>
    <mergeCell ref="G439:G440"/>
    <mergeCell ref="B457:B458"/>
    <mergeCell ref="C457:C458"/>
    <mergeCell ref="A375:A376"/>
    <mergeCell ref="B375:B376"/>
    <mergeCell ref="A377:A378"/>
    <mergeCell ref="B377:B378"/>
    <mergeCell ref="D377:D378"/>
    <mergeCell ref="E377:E378"/>
    <mergeCell ref="A392:C392"/>
    <mergeCell ref="A383:C385"/>
    <mergeCell ref="C377:C378"/>
    <mergeCell ref="C379:C382"/>
    <mergeCell ref="C387:C388"/>
    <mergeCell ref="A373:A374"/>
    <mergeCell ref="E397:E398"/>
    <mergeCell ref="A399:A400"/>
    <mergeCell ref="B373:B374"/>
    <mergeCell ref="F401:G401"/>
    <mergeCell ref="F402:G404"/>
    <mergeCell ref="A405:G405"/>
    <mergeCell ref="A406:G406"/>
    <mergeCell ref="G407:G408"/>
    <mergeCell ref="A401:C401"/>
    <mergeCell ref="A415:A416"/>
    <mergeCell ref="B415:B416"/>
    <mergeCell ref="D415:D416"/>
    <mergeCell ref="E415:E416"/>
    <mergeCell ref="A411:A412"/>
    <mergeCell ref="B411:B412"/>
    <mergeCell ref="D411:D412"/>
    <mergeCell ref="A368:A369"/>
    <mergeCell ref="B368:B369"/>
    <mergeCell ref="D368:D369"/>
    <mergeCell ref="E368:E369"/>
    <mergeCell ref="A393:G393"/>
    <mergeCell ref="G395:G396"/>
    <mergeCell ref="G397:G398"/>
    <mergeCell ref="G399:G400"/>
    <mergeCell ref="C397:C398"/>
    <mergeCell ref="A397:A398"/>
    <mergeCell ref="D379:D380"/>
    <mergeCell ref="D381:D382"/>
    <mergeCell ref="E379:E380"/>
    <mergeCell ref="E381:E382"/>
    <mergeCell ref="C368:C369"/>
    <mergeCell ref="A372:G372"/>
    <mergeCell ref="B399:B400"/>
    <mergeCell ref="D399:D400"/>
    <mergeCell ref="E399:E400"/>
    <mergeCell ref="G339:G340"/>
    <mergeCell ref="G373:G374"/>
    <mergeCell ref="A358:A359"/>
    <mergeCell ref="B358:B359"/>
    <mergeCell ref="D358:D359"/>
    <mergeCell ref="E358:E359"/>
    <mergeCell ref="F370:G371"/>
    <mergeCell ref="F373:F374"/>
    <mergeCell ref="F362:F363"/>
    <mergeCell ref="F364:F365"/>
    <mergeCell ref="F368:F369"/>
    <mergeCell ref="A366:A367"/>
    <mergeCell ref="B366:B367"/>
    <mergeCell ref="C366:C367"/>
    <mergeCell ref="C356:C357"/>
    <mergeCell ref="C358:C359"/>
    <mergeCell ref="A352:A353"/>
    <mergeCell ref="B352:B353"/>
    <mergeCell ref="A354:A355"/>
    <mergeCell ref="B354:B355"/>
    <mergeCell ref="G362:G363"/>
    <mergeCell ref="A362:A363"/>
    <mergeCell ref="B362:B363"/>
    <mergeCell ref="A360:A361"/>
    <mergeCell ref="B360:B361"/>
    <mergeCell ref="G364:G365"/>
    <mergeCell ref="G368:G369"/>
    <mergeCell ref="A348:A349"/>
    <mergeCell ref="B348:B349"/>
    <mergeCell ref="D348:D349"/>
    <mergeCell ref="E348:E349"/>
    <mergeCell ref="A350:A351"/>
    <mergeCell ref="F305:F306"/>
    <mergeCell ref="F307:F308"/>
    <mergeCell ref="D293:D294"/>
    <mergeCell ref="E293:E294"/>
    <mergeCell ref="C307:C308"/>
    <mergeCell ref="G335:G338"/>
    <mergeCell ref="D305:D306"/>
    <mergeCell ref="G329:G330"/>
    <mergeCell ref="G331:G332"/>
    <mergeCell ref="G333:G334"/>
    <mergeCell ref="C286:C287"/>
    <mergeCell ref="C331:C332"/>
    <mergeCell ref="F375:F376"/>
    <mergeCell ref="D356:D357"/>
    <mergeCell ref="F329:F330"/>
    <mergeCell ref="F331:F332"/>
    <mergeCell ref="F333:F334"/>
    <mergeCell ref="F335:F338"/>
    <mergeCell ref="F339:F340"/>
    <mergeCell ref="F341:F342"/>
    <mergeCell ref="F343:F344"/>
    <mergeCell ref="F345:F347"/>
    <mergeCell ref="D341:D342"/>
    <mergeCell ref="E356:E357"/>
    <mergeCell ref="D375:D376"/>
    <mergeCell ref="E375:E376"/>
    <mergeCell ref="C375:C376"/>
    <mergeCell ref="G375:G376"/>
    <mergeCell ref="D373:D374"/>
    <mergeCell ref="E373:E374"/>
    <mergeCell ref="D364:D365"/>
    <mergeCell ref="F356:F357"/>
    <mergeCell ref="F295:F296"/>
    <mergeCell ref="F297:F298"/>
    <mergeCell ref="F299:F300"/>
    <mergeCell ref="F301:F302"/>
    <mergeCell ref="E309:E312"/>
    <mergeCell ref="G200:G201"/>
    <mergeCell ref="F303:F304"/>
    <mergeCell ref="C309:C312"/>
    <mergeCell ref="F309:F312"/>
    <mergeCell ref="G272:G273"/>
    <mergeCell ref="G274:G275"/>
    <mergeCell ref="A305:A306"/>
    <mergeCell ref="B305:B306"/>
    <mergeCell ref="G257:G258"/>
    <mergeCell ref="G259:G260"/>
    <mergeCell ref="G261:G262"/>
    <mergeCell ref="G267:G268"/>
    <mergeCell ref="D261:D262"/>
    <mergeCell ref="D267:D268"/>
    <mergeCell ref="C301:C302"/>
    <mergeCell ref="C303:C304"/>
    <mergeCell ref="C305:C306"/>
    <mergeCell ref="E249:E250"/>
    <mergeCell ref="E251:E252"/>
    <mergeCell ref="G284:G285"/>
    <mergeCell ref="G286:G287"/>
    <mergeCell ref="G288:G289"/>
    <mergeCell ref="G290:G291"/>
    <mergeCell ref="G293:G294"/>
    <mergeCell ref="G295:G296"/>
    <mergeCell ref="G297:G298"/>
    <mergeCell ref="C293:C294"/>
    <mergeCell ref="G162:G163"/>
    <mergeCell ref="F139:F140"/>
    <mergeCell ref="G164:G165"/>
    <mergeCell ref="G166:G167"/>
    <mergeCell ref="G168:G169"/>
    <mergeCell ref="G170:G171"/>
    <mergeCell ref="F141:F142"/>
    <mergeCell ref="F143:F144"/>
    <mergeCell ref="F158:F159"/>
    <mergeCell ref="G194:G195"/>
    <mergeCell ref="G196:G197"/>
    <mergeCell ref="G198:G199"/>
    <mergeCell ref="F204:F205"/>
    <mergeCell ref="G204:G205"/>
    <mergeCell ref="F212:F213"/>
    <mergeCell ref="G212:G213"/>
    <mergeCell ref="F160:F161"/>
    <mergeCell ref="F162:F163"/>
    <mergeCell ref="F172:F173"/>
    <mergeCell ref="F148:G148"/>
    <mergeCell ref="F186:F187"/>
    <mergeCell ref="F188:F189"/>
    <mergeCell ref="G192:G193"/>
    <mergeCell ref="F154:F155"/>
    <mergeCell ref="F156:F157"/>
    <mergeCell ref="G139:G140"/>
    <mergeCell ref="F164:F165"/>
    <mergeCell ref="F166:F167"/>
    <mergeCell ref="F168:F169"/>
    <mergeCell ref="G202:G203"/>
    <mergeCell ref="F174:F175"/>
    <mergeCell ref="G143:G144"/>
    <mergeCell ref="E176:E177"/>
    <mergeCell ref="E198:E199"/>
    <mergeCell ref="G265:G266"/>
    <mergeCell ref="D217:D218"/>
    <mergeCell ref="F178:F179"/>
    <mergeCell ref="F180:F181"/>
    <mergeCell ref="F182:F183"/>
    <mergeCell ref="F184:F185"/>
    <mergeCell ref="F190:F191"/>
    <mergeCell ref="G176:G177"/>
    <mergeCell ref="G178:G179"/>
    <mergeCell ref="G180:G181"/>
    <mergeCell ref="G182:G183"/>
    <mergeCell ref="G184:G185"/>
    <mergeCell ref="G186:G187"/>
    <mergeCell ref="G188:G189"/>
    <mergeCell ref="G190:G191"/>
    <mergeCell ref="F253:F254"/>
    <mergeCell ref="F255:F256"/>
    <mergeCell ref="F257:F258"/>
    <mergeCell ref="F259:F260"/>
    <mergeCell ref="E188:E189"/>
    <mergeCell ref="F176:F177"/>
    <mergeCell ref="D255:D256"/>
    <mergeCell ref="E221:E222"/>
    <mergeCell ref="D239:D240"/>
    <mergeCell ref="D263:D264"/>
    <mergeCell ref="E263:E264"/>
    <mergeCell ref="E202:E203"/>
    <mergeCell ref="F206:F207"/>
    <mergeCell ref="G206:G207"/>
    <mergeCell ref="G227:G228"/>
    <mergeCell ref="G229:G230"/>
    <mergeCell ref="G217:G218"/>
    <mergeCell ref="E217:E218"/>
    <mergeCell ref="E272:E273"/>
    <mergeCell ref="E208:E209"/>
    <mergeCell ref="F208:F209"/>
    <mergeCell ref="G208:G209"/>
    <mergeCell ref="G247:G248"/>
    <mergeCell ref="G249:G250"/>
    <mergeCell ref="G251:G252"/>
    <mergeCell ref="F223:F224"/>
    <mergeCell ref="A214:C215"/>
    <mergeCell ref="A251:A252"/>
    <mergeCell ref="A241:A242"/>
    <mergeCell ref="E241:E242"/>
    <mergeCell ref="C239:C240"/>
    <mergeCell ref="B263:B264"/>
    <mergeCell ref="C263:C264"/>
    <mergeCell ref="B307:B308"/>
    <mergeCell ref="D307:D308"/>
    <mergeCell ref="E307:E308"/>
    <mergeCell ref="B301:B302"/>
    <mergeCell ref="D301:D302"/>
    <mergeCell ref="E301:E302"/>
    <mergeCell ref="C299:C300"/>
    <mergeCell ref="C274:C275"/>
    <mergeCell ref="C276:C277"/>
    <mergeCell ref="C278:C279"/>
    <mergeCell ref="C280:C281"/>
    <mergeCell ref="C284:C285"/>
    <mergeCell ref="D237:D238"/>
    <mergeCell ref="E237:E238"/>
    <mergeCell ref="G231:G232"/>
    <mergeCell ref="G233:G234"/>
    <mergeCell ref="G263:G264"/>
    <mergeCell ref="E233:E234"/>
    <mergeCell ref="E288:E289"/>
    <mergeCell ref="C288:C289"/>
    <mergeCell ref="C290:C291"/>
    <mergeCell ref="C241:C242"/>
    <mergeCell ref="B233:B234"/>
    <mergeCell ref="D233:D234"/>
    <mergeCell ref="C259:C260"/>
    <mergeCell ref="F247:F248"/>
    <mergeCell ref="B257:B258"/>
    <mergeCell ref="B259:B260"/>
    <mergeCell ref="B261:B262"/>
    <mergeCell ref="E239:E240"/>
    <mergeCell ref="B241:B242"/>
    <mergeCell ref="D241:D242"/>
    <mergeCell ref="A278:A279"/>
    <mergeCell ref="G280:G281"/>
    <mergeCell ref="F217:F218"/>
    <mergeCell ref="F272:F273"/>
    <mergeCell ref="F245:F246"/>
    <mergeCell ref="G245:G246"/>
    <mergeCell ref="G235:G236"/>
    <mergeCell ref="G237:G238"/>
    <mergeCell ref="G239:G240"/>
    <mergeCell ref="G241:G242"/>
    <mergeCell ref="G243:G244"/>
    <mergeCell ref="F241:F242"/>
    <mergeCell ref="F243:F244"/>
    <mergeCell ref="E253:E254"/>
    <mergeCell ref="E255:E256"/>
    <mergeCell ref="E257:E258"/>
    <mergeCell ref="E259:E260"/>
    <mergeCell ref="A274:A275"/>
    <mergeCell ref="C261:C262"/>
    <mergeCell ref="C267:C268"/>
    <mergeCell ref="D249:D250"/>
    <mergeCell ref="D276:D277"/>
    <mergeCell ref="E276:E277"/>
    <mergeCell ref="A272:A273"/>
    <mergeCell ref="B272:B273"/>
    <mergeCell ref="B255:B256"/>
    <mergeCell ref="B239:B240"/>
    <mergeCell ref="C249:C250"/>
    <mergeCell ref="C251:C252"/>
    <mergeCell ref="C253:C254"/>
    <mergeCell ref="D251:D252"/>
    <mergeCell ref="D253:D254"/>
    <mergeCell ref="A740:A741"/>
    <mergeCell ref="B740:B741"/>
    <mergeCell ref="A776:A777"/>
    <mergeCell ref="G44:G45"/>
    <mergeCell ref="F27:F28"/>
    <mergeCell ref="F11:F12"/>
    <mergeCell ref="F13:F14"/>
    <mergeCell ref="F15:F16"/>
    <mergeCell ref="F17:F18"/>
    <mergeCell ref="F29:G30"/>
    <mergeCell ref="F44:F45"/>
    <mergeCell ref="F32:F33"/>
    <mergeCell ref="F34:F35"/>
    <mergeCell ref="F36:F37"/>
    <mergeCell ref="F38:F39"/>
    <mergeCell ref="F40:F41"/>
    <mergeCell ref="A301:A302"/>
    <mergeCell ref="A204:A205"/>
    <mergeCell ref="C204:C205"/>
    <mergeCell ref="D204:D205"/>
    <mergeCell ref="E204:E205"/>
    <mergeCell ref="F214:G215"/>
    <mergeCell ref="G276:G277"/>
    <mergeCell ref="G278:G279"/>
    <mergeCell ref="A290:A291"/>
    <mergeCell ref="A669:A670"/>
    <mergeCell ref="B669:B670"/>
    <mergeCell ref="A282:A283"/>
    <mergeCell ref="A212:A213"/>
    <mergeCell ref="B212:B213"/>
    <mergeCell ref="C212:C213"/>
    <mergeCell ref="D212:D213"/>
    <mergeCell ref="G708:G709"/>
    <mergeCell ref="G710:G711"/>
    <mergeCell ref="F714:G715"/>
    <mergeCell ref="A712:A713"/>
    <mergeCell ref="B712:B713"/>
    <mergeCell ref="C712:C713"/>
    <mergeCell ref="D712:D713"/>
    <mergeCell ref="E712:E713"/>
    <mergeCell ref="A716:G716"/>
    <mergeCell ref="G717:G718"/>
    <mergeCell ref="G719:G720"/>
    <mergeCell ref="E719:E720"/>
    <mergeCell ref="A708:A709"/>
    <mergeCell ref="E708:E709"/>
    <mergeCell ref="A675:A676"/>
    <mergeCell ref="B675:B676"/>
    <mergeCell ref="D675:D676"/>
    <mergeCell ref="E675:E676"/>
    <mergeCell ref="A677:A678"/>
    <mergeCell ref="B677:B678"/>
    <mergeCell ref="E703:E704"/>
    <mergeCell ref="A706:A707"/>
    <mergeCell ref="B706:B707"/>
    <mergeCell ref="F693:F694"/>
    <mergeCell ref="F695:F696"/>
    <mergeCell ref="F701:F702"/>
    <mergeCell ref="F706:F707"/>
    <mergeCell ref="A700:G700"/>
    <mergeCell ref="G701:G702"/>
    <mergeCell ref="F703:G704"/>
    <mergeCell ref="A689:A690"/>
    <mergeCell ref="B689:B690"/>
    <mergeCell ref="A679:A680"/>
    <mergeCell ref="B679:B680"/>
    <mergeCell ref="D679:D680"/>
    <mergeCell ref="E679:E680"/>
    <mergeCell ref="A681:A682"/>
    <mergeCell ref="B681:B682"/>
    <mergeCell ref="D681:D682"/>
    <mergeCell ref="B204:B205"/>
    <mergeCell ref="A206:A207"/>
    <mergeCell ref="A249:A250"/>
    <mergeCell ref="D288:D289"/>
    <mergeCell ref="E669:E670"/>
    <mergeCell ref="A288:A289"/>
    <mergeCell ref="B288:B289"/>
    <mergeCell ref="D278:D279"/>
    <mergeCell ref="E278:E279"/>
    <mergeCell ref="E212:E213"/>
    <mergeCell ref="A245:A246"/>
    <mergeCell ref="B245:B246"/>
    <mergeCell ref="C245:C246"/>
    <mergeCell ref="D245:D246"/>
    <mergeCell ref="E245:E246"/>
    <mergeCell ref="D231:D232"/>
    <mergeCell ref="E231:E232"/>
    <mergeCell ref="A233:A234"/>
    <mergeCell ref="A271:G271"/>
    <mergeCell ref="B274:B275"/>
    <mergeCell ref="A520:A521"/>
    <mergeCell ref="A307:A308"/>
    <mergeCell ref="A313:C315"/>
    <mergeCell ref="A303:A304"/>
    <mergeCell ref="B303:B304"/>
    <mergeCell ref="A738:A739"/>
    <mergeCell ref="B738:B739"/>
    <mergeCell ref="A717:A718"/>
    <mergeCell ref="B717:B718"/>
    <mergeCell ref="A719:A720"/>
    <mergeCell ref="C726:C727"/>
    <mergeCell ref="D703:D704"/>
    <mergeCell ref="C691:C692"/>
    <mergeCell ref="A671:A672"/>
    <mergeCell ref="B671:B672"/>
    <mergeCell ref="A662:A663"/>
    <mergeCell ref="B662:B663"/>
    <mergeCell ref="A666:G666"/>
    <mergeCell ref="F689:F690"/>
    <mergeCell ref="F691:F692"/>
    <mergeCell ref="C681:C682"/>
    <mergeCell ref="A683:C683"/>
    <mergeCell ref="C721:C722"/>
    <mergeCell ref="F726:F727"/>
    <mergeCell ref="F728:F731"/>
    <mergeCell ref="F732:F733"/>
    <mergeCell ref="F734:F735"/>
    <mergeCell ref="F736:F737"/>
    <mergeCell ref="F738:F739"/>
    <mergeCell ref="F719:F720"/>
    <mergeCell ref="A664:C665"/>
    <mergeCell ref="G693:G694"/>
    <mergeCell ref="G695:G696"/>
    <mergeCell ref="F697:G699"/>
    <mergeCell ref="C679:C680"/>
    <mergeCell ref="A684:C686"/>
    <mergeCell ref="C706:C707"/>
    <mergeCell ref="D303:D304"/>
    <mergeCell ref="E303:E304"/>
    <mergeCell ref="B290:B291"/>
    <mergeCell ref="D290:D291"/>
    <mergeCell ref="E290:E291"/>
    <mergeCell ref="A293:A294"/>
    <mergeCell ref="B293:B294"/>
    <mergeCell ref="A286:A287"/>
    <mergeCell ref="B286:B287"/>
    <mergeCell ref="D286:D287"/>
    <mergeCell ref="E286:E287"/>
    <mergeCell ref="A615:C615"/>
    <mergeCell ref="A605:C605"/>
    <mergeCell ref="A596:C597"/>
    <mergeCell ref="A582:C582"/>
    <mergeCell ref="E297:E298"/>
    <mergeCell ref="E299:E300"/>
    <mergeCell ref="A309:A312"/>
    <mergeCell ref="B309:B312"/>
    <mergeCell ref="C295:C296"/>
    <mergeCell ref="C297:C298"/>
    <mergeCell ref="D360:D361"/>
    <mergeCell ref="E360:E361"/>
    <mergeCell ref="D362:D363"/>
    <mergeCell ref="E362:E363"/>
    <mergeCell ref="A370:C371"/>
    <mergeCell ref="C373:C374"/>
    <mergeCell ref="A295:A296"/>
    <mergeCell ref="B295:B296"/>
    <mergeCell ref="D295:D296"/>
    <mergeCell ref="E295:E296"/>
    <mergeCell ref="A297:A298"/>
    <mergeCell ref="G121:G122"/>
    <mergeCell ref="F121:F122"/>
    <mergeCell ref="F123:F124"/>
    <mergeCell ref="F77:G78"/>
    <mergeCell ref="F108:G109"/>
    <mergeCell ref="F113:F114"/>
    <mergeCell ref="F115:F116"/>
    <mergeCell ref="F117:F118"/>
    <mergeCell ref="F348:F349"/>
    <mergeCell ref="F227:F228"/>
    <mergeCell ref="F229:F230"/>
    <mergeCell ref="F231:F232"/>
    <mergeCell ref="F233:F234"/>
    <mergeCell ref="F235:F236"/>
    <mergeCell ref="F237:F238"/>
    <mergeCell ref="F239:F240"/>
    <mergeCell ref="F274:F275"/>
    <mergeCell ref="F276:F277"/>
    <mergeCell ref="F278:F279"/>
    <mergeCell ref="F280:F281"/>
    <mergeCell ref="F282:F283"/>
    <mergeCell ref="F284:F285"/>
    <mergeCell ref="F286:F287"/>
    <mergeCell ref="F288:F289"/>
    <mergeCell ref="G282:G283"/>
    <mergeCell ref="G174:G175"/>
    <mergeCell ref="F210:F211"/>
    <mergeCell ref="G210:G211"/>
    <mergeCell ref="G299:G300"/>
    <mergeCell ref="G301:G302"/>
    <mergeCell ref="G158:G159"/>
    <mergeCell ref="G160:G161"/>
    <mergeCell ref="F46:F47"/>
    <mergeCell ref="G115:G116"/>
    <mergeCell ref="G117:G118"/>
    <mergeCell ref="G119:G120"/>
    <mergeCell ref="G103:G104"/>
    <mergeCell ref="G93:G94"/>
    <mergeCell ref="F93:F94"/>
    <mergeCell ref="F95:F96"/>
    <mergeCell ref="F97:F98"/>
    <mergeCell ref="F99:F100"/>
    <mergeCell ref="F101:F102"/>
    <mergeCell ref="F103:F104"/>
    <mergeCell ref="F105:F106"/>
    <mergeCell ref="F70:F71"/>
    <mergeCell ref="F66:F67"/>
    <mergeCell ref="F68:F69"/>
    <mergeCell ref="F60:F61"/>
    <mergeCell ref="G101:G102"/>
    <mergeCell ref="F62:G64"/>
    <mergeCell ref="G70:G71"/>
    <mergeCell ref="B297:B298"/>
    <mergeCell ref="D297:D298"/>
    <mergeCell ref="A299:A300"/>
    <mergeCell ref="B299:B300"/>
    <mergeCell ref="D299:D300"/>
    <mergeCell ref="A216:G216"/>
    <mergeCell ref="F170:F171"/>
    <mergeCell ref="F192:F193"/>
    <mergeCell ref="F194:F195"/>
    <mergeCell ref="F196:F197"/>
    <mergeCell ref="F198:F199"/>
    <mergeCell ref="F200:F201"/>
    <mergeCell ref="F202:F203"/>
    <mergeCell ref="G172:G173"/>
    <mergeCell ref="A253:A254"/>
    <mergeCell ref="A255:A256"/>
    <mergeCell ref="A257:A258"/>
    <mergeCell ref="A259:A260"/>
    <mergeCell ref="A261:A262"/>
    <mergeCell ref="A267:A268"/>
    <mergeCell ref="B249:B250"/>
    <mergeCell ref="B251:B252"/>
    <mergeCell ref="B282:B283"/>
    <mergeCell ref="A284:A285"/>
    <mergeCell ref="B284:B285"/>
    <mergeCell ref="D284:D285"/>
    <mergeCell ref="E284:E285"/>
    <mergeCell ref="B278:B279"/>
    <mergeCell ref="A280:A281"/>
    <mergeCell ref="B280:B281"/>
    <mergeCell ref="D280:D281"/>
    <mergeCell ref="E280:E281"/>
    <mergeCell ref="G145:G146"/>
    <mergeCell ref="F149:G151"/>
    <mergeCell ref="G123:G124"/>
    <mergeCell ref="G125:G126"/>
    <mergeCell ref="G127:G128"/>
    <mergeCell ref="G154:G155"/>
    <mergeCell ref="G156:G157"/>
    <mergeCell ref="A148:C148"/>
    <mergeCell ref="A136:C137"/>
    <mergeCell ref="A108:C109"/>
    <mergeCell ref="C117:C118"/>
    <mergeCell ref="A117:A118"/>
    <mergeCell ref="B117:B118"/>
    <mergeCell ref="A139:A140"/>
    <mergeCell ref="D121:D122"/>
    <mergeCell ref="E121:E122"/>
    <mergeCell ref="A123:A124"/>
    <mergeCell ref="B123:B124"/>
    <mergeCell ref="D123:D124"/>
    <mergeCell ref="E123:E124"/>
    <mergeCell ref="C127:C128"/>
    <mergeCell ref="C121:C122"/>
    <mergeCell ref="A125:A126"/>
    <mergeCell ref="B125:B126"/>
    <mergeCell ref="D125:D126"/>
    <mergeCell ref="E125:E126"/>
    <mergeCell ref="A127:A128"/>
    <mergeCell ref="F134:F135"/>
    <mergeCell ref="F111:F112"/>
    <mergeCell ref="F125:F126"/>
    <mergeCell ref="F127:F128"/>
    <mergeCell ref="C139:C140"/>
    <mergeCell ref="C141:C142"/>
    <mergeCell ref="C143:C144"/>
    <mergeCell ref="A79:C81"/>
    <mergeCell ref="A134:A135"/>
    <mergeCell ref="B134:B135"/>
    <mergeCell ref="C134:C135"/>
    <mergeCell ref="A121:A122"/>
    <mergeCell ref="B121:B122"/>
    <mergeCell ref="B70:B71"/>
    <mergeCell ref="C105:C106"/>
    <mergeCell ref="A75:A76"/>
    <mergeCell ref="F136:G137"/>
    <mergeCell ref="F84:F87"/>
    <mergeCell ref="F75:F76"/>
    <mergeCell ref="G105:G106"/>
    <mergeCell ref="G111:G112"/>
    <mergeCell ref="G113:G114"/>
    <mergeCell ref="G95:G96"/>
    <mergeCell ref="G97:G98"/>
    <mergeCell ref="G99:G100"/>
    <mergeCell ref="A77:C78"/>
    <mergeCell ref="F79:G81"/>
    <mergeCell ref="G84:G87"/>
    <mergeCell ref="G88:G89"/>
    <mergeCell ref="G90:G92"/>
    <mergeCell ref="C125:C126"/>
    <mergeCell ref="C119:C120"/>
    <mergeCell ref="F119:F120"/>
    <mergeCell ref="A141:A142"/>
    <mergeCell ref="B141:B142"/>
    <mergeCell ref="G141:G142"/>
    <mergeCell ref="B127:B128"/>
    <mergeCell ref="C738:C739"/>
    <mergeCell ref="A728:A731"/>
    <mergeCell ref="A964:A965"/>
    <mergeCell ref="B964:B965"/>
    <mergeCell ref="B847:B848"/>
    <mergeCell ref="C964:C965"/>
    <mergeCell ref="B857:B858"/>
    <mergeCell ref="A824:A825"/>
    <mergeCell ref="B824:B825"/>
    <mergeCell ref="A774:A775"/>
    <mergeCell ref="B774:B775"/>
    <mergeCell ref="A892:C893"/>
    <mergeCell ref="A899:C900"/>
    <mergeCell ref="A932:G932"/>
    <mergeCell ref="B922:B925"/>
    <mergeCell ref="A922:A925"/>
    <mergeCell ref="C926:C927"/>
    <mergeCell ref="C740:C741"/>
    <mergeCell ref="A955:G955"/>
    <mergeCell ref="G956:G957"/>
    <mergeCell ref="F897:F898"/>
    <mergeCell ref="F956:F957"/>
    <mergeCell ref="C928:C929"/>
    <mergeCell ref="A920:A921"/>
    <mergeCell ref="B920:B921"/>
    <mergeCell ref="D920:D921"/>
    <mergeCell ref="E920:E921"/>
    <mergeCell ref="C920:C921"/>
    <mergeCell ref="G949:G950"/>
    <mergeCell ref="D753:D754"/>
    <mergeCell ref="A736:A737"/>
    <mergeCell ref="B736:B737"/>
    <mergeCell ref="B1226:B1227"/>
    <mergeCell ref="A697:C699"/>
    <mergeCell ref="A651:C653"/>
    <mergeCell ref="B1209:B1210"/>
    <mergeCell ref="A1183:A1184"/>
    <mergeCell ref="D968:D969"/>
    <mergeCell ref="E968:E969"/>
    <mergeCell ref="A958:A959"/>
    <mergeCell ref="B958:B959"/>
    <mergeCell ref="D958:D959"/>
    <mergeCell ref="E958:E959"/>
    <mergeCell ref="A947:A948"/>
    <mergeCell ref="A705:G705"/>
    <mergeCell ref="G706:G707"/>
    <mergeCell ref="A945:A946"/>
    <mergeCell ref="B945:B946"/>
    <mergeCell ref="B719:B720"/>
    <mergeCell ref="F669:F670"/>
    <mergeCell ref="F671:F672"/>
    <mergeCell ref="F673:F674"/>
    <mergeCell ref="F675:F676"/>
    <mergeCell ref="F677:F678"/>
    <mergeCell ref="F679:F680"/>
    <mergeCell ref="F681:F682"/>
    <mergeCell ref="A1012:C1014"/>
    <mergeCell ref="A1049:C1051"/>
    <mergeCell ref="A1099:C1101"/>
    <mergeCell ref="G721:G722"/>
    <mergeCell ref="F723:G724"/>
    <mergeCell ref="D1224:D1225"/>
    <mergeCell ref="G732:G733"/>
    <mergeCell ref="B806:B807"/>
    <mergeCell ref="A1228:C1229"/>
    <mergeCell ref="A1217:C1217"/>
    <mergeCell ref="A1189:C1190"/>
    <mergeCell ref="A1153:C1154"/>
    <mergeCell ref="A1142:C1142"/>
    <mergeCell ref="A1124:C1125"/>
    <mergeCell ref="A1097:C1098"/>
    <mergeCell ref="A1047:C1048"/>
    <mergeCell ref="A1025:C1026"/>
    <mergeCell ref="A1011:C1011"/>
    <mergeCell ref="A999:C999"/>
    <mergeCell ref="C764:C765"/>
    <mergeCell ref="C869:C870"/>
    <mergeCell ref="C1183:C1184"/>
    <mergeCell ref="B1179:B1180"/>
    <mergeCell ref="A1168:A1169"/>
    <mergeCell ref="B1168:B1169"/>
    <mergeCell ref="A1135:A1136"/>
    <mergeCell ref="B1135:B1136"/>
    <mergeCell ref="C1118:C1119"/>
    <mergeCell ref="C1120:C1121"/>
    <mergeCell ref="A1110:A1111"/>
    <mergeCell ref="B1110:B1111"/>
    <mergeCell ref="A1108:A1109"/>
    <mergeCell ref="B1108:B1109"/>
    <mergeCell ref="B1090:B1091"/>
    <mergeCell ref="B1064:B1065"/>
    <mergeCell ref="A1042:A1043"/>
    <mergeCell ref="A883:C885"/>
    <mergeCell ref="A871:C873"/>
    <mergeCell ref="A1222:A1223"/>
    <mergeCell ref="A1226:A1227"/>
    <mergeCell ref="B1222:B1223"/>
    <mergeCell ref="A1233:C1235"/>
    <mergeCell ref="A1230:C1232"/>
    <mergeCell ref="F1187:F1188"/>
    <mergeCell ref="B1196:B1198"/>
    <mergeCell ref="A1196:A1198"/>
    <mergeCell ref="C1199:C1200"/>
    <mergeCell ref="C1201:C1202"/>
    <mergeCell ref="C1203:C1204"/>
    <mergeCell ref="C1209:C1210"/>
    <mergeCell ref="C1211:C1212"/>
    <mergeCell ref="A1211:A1212"/>
    <mergeCell ref="A1213:A1214"/>
    <mergeCell ref="B1213:B1214"/>
    <mergeCell ref="D1213:D1214"/>
    <mergeCell ref="E1213:E1214"/>
    <mergeCell ref="A1207:A1208"/>
    <mergeCell ref="B1207:B1208"/>
    <mergeCell ref="A1209:A1210"/>
    <mergeCell ref="A1203:A1204"/>
    <mergeCell ref="B1203:B1204"/>
    <mergeCell ref="D1203:D1204"/>
    <mergeCell ref="E1203:E1204"/>
    <mergeCell ref="A1205:A1206"/>
    <mergeCell ref="B1205:B1206"/>
    <mergeCell ref="C1213:C1214"/>
    <mergeCell ref="A1199:A1200"/>
    <mergeCell ref="A1187:A1188"/>
    <mergeCell ref="B1187:B1188"/>
    <mergeCell ref="A1224:A1225"/>
    <mergeCell ref="B1224:B1225"/>
    <mergeCell ref="D1187:D1188"/>
    <mergeCell ref="B1211:B1212"/>
    <mergeCell ref="D1211:D1212"/>
    <mergeCell ref="C1173:C1174"/>
    <mergeCell ref="C1175:C1176"/>
    <mergeCell ref="A1220:A1221"/>
    <mergeCell ref="B1220:B1221"/>
    <mergeCell ref="B1183:B1184"/>
    <mergeCell ref="D1183:D1184"/>
    <mergeCell ref="E1183:E1184"/>
    <mergeCell ref="A1185:A1186"/>
    <mergeCell ref="B1185:B1186"/>
    <mergeCell ref="D1185:D1186"/>
    <mergeCell ref="E1185:E1186"/>
    <mergeCell ref="C1185:C1186"/>
    <mergeCell ref="B1199:B1200"/>
    <mergeCell ref="D1199:D1200"/>
    <mergeCell ref="E1199:E1200"/>
    <mergeCell ref="A1201:A1202"/>
    <mergeCell ref="B1201:B1202"/>
    <mergeCell ref="D1201:D1202"/>
    <mergeCell ref="E1201:E1202"/>
    <mergeCell ref="A1191:C1193"/>
    <mergeCell ref="C1215:C1216"/>
    <mergeCell ref="E1209:E1210"/>
    <mergeCell ref="E1211:E1212"/>
    <mergeCell ref="C1187:C1188"/>
    <mergeCell ref="C1166:C1167"/>
    <mergeCell ref="C1168:C1169"/>
    <mergeCell ref="A1175:A1176"/>
    <mergeCell ref="B1175:B1176"/>
    <mergeCell ref="D1175:D1176"/>
    <mergeCell ref="E1175:E1176"/>
    <mergeCell ref="A1177:A1178"/>
    <mergeCell ref="B1177:B1178"/>
    <mergeCell ref="A1171:A1172"/>
    <mergeCell ref="B1171:B1172"/>
    <mergeCell ref="D1171:D1172"/>
    <mergeCell ref="E1171:E1172"/>
    <mergeCell ref="A1173:A1174"/>
    <mergeCell ref="B1173:B1174"/>
    <mergeCell ref="D1173:D1174"/>
    <mergeCell ref="E1173:E1174"/>
    <mergeCell ref="C1171:C1172"/>
    <mergeCell ref="D1127:D1128"/>
    <mergeCell ref="E1127:E1128"/>
    <mergeCell ref="E1139:E1140"/>
    <mergeCell ref="A1166:A1167"/>
    <mergeCell ref="B1166:B1167"/>
    <mergeCell ref="D1166:D1167"/>
    <mergeCell ref="E1166:E1167"/>
    <mergeCell ref="G1129:G1130"/>
    <mergeCell ref="G1131:G1132"/>
    <mergeCell ref="G1133:G1134"/>
    <mergeCell ref="G1135:G1136"/>
    <mergeCell ref="D1168:D1169"/>
    <mergeCell ref="E1168:E1169"/>
    <mergeCell ref="A1162:A1163"/>
    <mergeCell ref="B1162:B1163"/>
    <mergeCell ref="D1162:D1163"/>
    <mergeCell ref="E1162:E1163"/>
    <mergeCell ref="A1164:A1165"/>
    <mergeCell ref="B1164:B1165"/>
    <mergeCell ref="D1164:D1165"/>
    <mergeCell ref="E1164:E1165"/>
    <mergeCell ref="A1158:A1159"/>
    <mergeCell ref="B1158:B1159"/>
    <mergeCell ref="D1158:D1159"/>
    <mergeCell ref="E1158:E1159"/>
    <mergeCell ref="A1160:A1161"/>
    <mergeCell ref="B1160:B1161"/>
    <mergeCell ref="D1160:D1161"/>
    <mergeCell ref="E1160:E1161"/>
    <mergeCell ref="C1158:C1159"/>
    <mergeCell ref="C1162:C1163"/>
    <mergeCell ref="C1164:C1165"/>
    <mergeCell ref="F1054:F1055"/>
    <mergeCell ref="F1056:F1057"/>
    <mergeCell ref="F1118:F1119"/>
    <mergeCell ref="F1120:F1121"/>
    <mergeCell ref="F1127:F1128"/>
    <mergeCell ref="F1129:F1130"/>
    <mergeCell ref="F1131:F1132"/>
    <mergeCell ref="D1135:D1136"/>
    <mergeCell ref="E1135:E1136"/>
    <mergeCell ref="C1133:C1134"/>
    <mergeCell ref="C1135:C1136"/>
    <mergeCell ref="A1129:A1130"/>
    <mergeCell ref="B1129:B1130"/>
    <mergeCell ref="D1129:D1130"/>
    <mergeCell ref="E1129:E1130"/>
    <mergeCell ref="A1131:A1132"/>
    <mergeCell ref="B1131:B1132"/>
    <mergeCell ref="D1131:D1132"/>
    <mergeCell ref="E1131:E1132"/>
    <mergeCell ref="A1133:A1134"/>
    <mergeCell ref="B1133:B1134"/>
    <mergeCell ref="D1133:D1134"/>
    <mergeCell ref="E1133:E1134"/>
    <mergeCell ref="F1122:F1123"/>
    <mergeCell ref="C1122:C1123"/>
    <mergeCell ref="D1122:D1123"/>
    <mergeCell ref="F1133:F1134"/>
    <mergeCell ref="F1135:F1136"/>
    <mergeCell ref="E1122:E1123"/>
    <mergeCell ref="A1126:G1126"/>
    <mergeCell ref="A1127:A1128"/>
    <mergeCell ref="B1127:B1128"/>
    <mergeCell ref="A1060:A1061"/>
    <mergeCell ref="B1060:B1061"/>
    <mergeCell ref="D1060:D1061"/>
    <mergeCell ref="E1060:E1061"/>
    <mergeCell ref="A1062:A1063"/>
    <mergeCell ref="B1062:B1063"/>
    <mergeCell ref="D1062:D1063"/>
    <mergeCell ref="E1062:E1063"/>
    <mergeCell ref="A1056:A1057"/>
    <mergeCell ref="B1056:B1057"/>
    <mergeCell ref="D1056:D1057"/>
    <mergeCell ref="E1056:E1057"/>
    <mergeCell ref="A1058:A1059"/>
    <mergeCell ref="B1058:B1059"/>
    <mergeCell ref="D1058:D1059"/>
    <mergeCell ref="E1058:E1059"/>
    <mergeCell ref="A1054:A1055"/>
    <mergeCell ref="B1054:B1055"/>
    <mergeCell ref="D1054:D1055"/>
    <mergeCell ref="E1054:E1055"/>
    <mergeCell ref="C1054:C1055"/>
    <mergeCell ref="C1056:C1057"/>
    <mergeCell ref="C1058:C1059"/>
    <mergeCell ref="C1060:C1061"/>
    <mergeCell ref="C1062:C1063"/>
    <mergeCell ref="F1025:G1026"/>
    <mergeCell ref="G1017:G1018"/>
    <mergeCell ref="G1019:G1020"/>
    <mergeCell ref="G1021:G1022"/>
    <mergeCell ref="G1023:G1024"/>
    <mergeCell ref="D1042:D1043"/>
    <mergeCell ref="E1042:E1043"/>
    <mergeCell ref="A1038:A1039"/>
    <mergeCell ref="B1038:B1039"/>
    <mergeCell ref="D1038:D1039"/>
    <mergeCell ref="E1038:E1039"/>
    <mergeCell ref="A1040:A1041"/>
    <mergeCell ref="B1040:B1041"/>
    <mergeCell ref="A1034:A1035"/>
    <mergeCell ref="B1034:B1035"/>
    <mergeCell ref="A1036:A1037"/>
    <mergeCell ref="B1036:B1037"/>
    <mergeCell ref="D1036:D1037"/>
    <mergeCell ref="E1036:E1037"/>
    <mergeCell ref="C1036:C1037"/>
    <mergeCell ref="C1038:C1039"/>
    <mergeCell ref="C1040:C1041"/>
    <mergeCell ref="C1042:C1043"/>
    <mergeCell ref="B1042:B1043"/>
    <mergeCell ref="F1021:F1022"/>
    <mergeCell ref="A1030:A1031"/>
    <mergeCell ref="B1030:B1031"/>
    <mergeCell ref="A1032:A1033"/>
    <mergeCell ref="B1032:B1033"/>
    <mergeCell ref="A1005:A1006"/>
    <mergeCell ref="F1017:F1018"/>
    <mergeCell ref="F1019:F1020"/>
    <mergeCell ref="B1005:B1006"/>
    <mergeCell ref="D1005:D1006"/>
    <mergeCell ref="E1005:E1006"/>
    <mergeCell ref="A1001:A1002"/>
    <mergeCell ref="B1001:B1002"/>
    <mergeCell ref="D1001:D1002"/>
    <mergeCell ref="E1001:E1002"/>
    <mergeCell ref="B997:B998"/>
    <mergeCell ref="A997:A998"/>
    <mergeCell ref="A1017:A1018"/>
    <mergeCell ref="B1017:B1018"/>
    <mergeCell ref="D1017:D1018"/>
    <mergeCell ref="E1017:E1018"/>
    <mergeCell ref="A1007:A1008"/>
    <mergeCell ref="B1007:B1008"/>
    <mergeCell ref="C1017:C1018"/>
    <mergeCell ref="C1019:C1020"/>
    <mergeCell ref="C1007:C1008"/>
    <mergeCell ref="C1009:C1010"/>
    <mergeCell ref="A1019:A1020"/>
    <mergeCell ref="B1019:B1020"/>
    <mergeCell ref="A1000:G1000"/>
    <mergeCell ref="F997:F998"/>
    <mergeCell ref="F1001:F1002"/>
    <mergeCell ref="F1003:F1004"/>
    <mergeCell ref="F1005:F1006"/>
    <mergeCell ref="G958:G959"/>
    <mergeCell ref="A939:A940"/>
    <mergeCell ref="B939:B940"/>
    <mergeCell ref="A941:A942"/>
    <mergeCell ref="B941:B942"/>
    <mergeCell ref="A935:A936"/>
    <mergeCell ref="B935:B936"/>
    <mergeCell ref="C1001:C1002"/>
    <mergeCell ref="A993:A994"/>
    <mergeCell ref="B993:B994"/>
    <mergeCell ref="A995:A996"/>
    <mergeCell ref="B995:B996"/>
    <mergeCell ref="D995:D996"/>
    <mergeCell ref="E995:E996"/>
    <mergeCell ref="A956:A957"/>
    <mergeCell ref="F993:F994"/>
    <mergeCell ref="B983:B984"/>
    <mergeCell ref="C958:C959"/>
    <mergeCell ref="E956:E957"/>
    <mergeCell ref="B947:B948"/>
    <mergeCell ref="D947:D948"/>
    <mergeCell ref="E947:E948"/>
    <mergeCell ref="A954:C954"/>
    <mergeCell ref="D937:D938"/>
    <mergeCell ref="E937:E938"/>
    <mergeCell ref="E949:E950"/>
    <mergeCell ref="A943:A944"/>
    <mergeCell ref="B943:B944"/>
    <mergeCell ref="G991:G992"/>
    <mergeCell ref="G993:G994"/>
    <mergeCell ref="F937:F938"/>
    <mergeCell ref="F939:F940"/>
    <mergeCell ref="A933:A934"/>
    <mergeCell ref="B933:B934"/>
    <mergeCell ref="D933:D934"/>
    <mergeCell ref="E933:E934"/>
    <mergeCell ref="C933:C934"/>
    <mergeCell ref="C949:C950"/>
    <mergeCell ref="C947:C948"/>
    <mergeCell ref="C945:C946"/>
    <mergeCell ref="A930:C931"/>
    <mergeCell ref="F954:G954"/>
    <mergeCell ref="A951:A953"/>
    <mergeCell ref="G995:G996"/>
    <mergeCell ref="G997:G998"/>
    <mergeCell ref="F999:G999"/>
    <mergeCell ref="C881:C882"/>
    <mergeCell ref="A869:A870"/>
    <mergeCell ref="B869:B870"/>
    <mergeCell ref="D869:D870"/>
    <mergeCell ref="E869:E870"/>
    <mergeCell ref="E887:E888"/>
    <mergeCell ref="A906:A907"/>
    <mergeCell ref="B906:B907"/>
    <mergeCell ref="D906:D907"/>
    <mergeCell ref="E906:E907"/>
    <mergeCell ref="A897:A898"/>
    <mergeCell ref="B897:B898"/>
    <mergeCell ref="C897:C898"/>
    <mergeCell ref="D897:D898"/>
    <mergeCell ref="E897:E898"/>
    <mergeCell ref="A949:A950"/>
    <mergeCell ref="B949:B950"/>
    <mergeCell ref="D949:D950"/>
    <mergeCell ref="A926:A927"/>
    <mergeCell ref="B926:B927"/>
    <mergeCell ref="D926:D927"/>
    <mergeCell ref="E926:E927"/>
    <mergeCell ref="A928:A929"/>
    <mergeCell ref="B928:B929"/>
    <mergeCell ref="A937:A938"/>
    <mergeCell ref="B937:B938"/>
    <mergeCell ref="B802:B803"/>
    <mergeCell ref="D802:D803"/>
    <mergeCell ref="E802:E803"/>
    <mergeCell ref="C806:C807"/>
    <mergeCell ref="C815:C816"/>
    <mergeCell ref="C817:C818"/>
    <mergeCell ref="A834:A835"/>
    <mergeCell ref="A836:A837"/>
    <mergeCell ref="B836:B837"/>
    <mergeCell ref="A829:C831"/>
    <mergeCell ref="A821:A823"/>
    <mergeCell ref="D836:D837"/>
    <mergeCell ref="E836:E837"/>
    <mergeCell ref="D834:D835"/>
    <mergeCell ref="E834:E835"/>
    <mergeCell ref="A832:G832"/>
    <mergeCell ref="A833:G833"/>
    <mergeCell ref="F813:G813"/>
    <mergeCell ref="A806:A807"/>
    <mergeCell ref="F802:F803"/>
    <mergeCell ref="G819:G820"/>
    <mergeCell ref="G821:G823"/>
    <mergeCell ref="G824:G825"/>
    <mergeCell ref="D824:D825"/>
    <mergeCell ref="E824:E825"/>
    <mergeCell ref="G826:G827"/>
    <mergeCell ref="A808:A812"/>
    <mergeCell ref="F806:F807"/>
    <mergeCell ref="F815:F816"/>
    <mergeCell ref="F817:F818"/>
    <mergeCell ref="D815:D816"/>
    <mergeCell ref="E815:E816"/>
    <mergeCell ref="A817:A818"/>
    <mergeCell ref="A826:A827"/>
    <mergeCell ref="B826:B827"/>
    <mergeCell ref="D826:D827"/>
    <mergeCell ref="E826:E827"/>
    <mergeCell ref="C824:C825"/>
    <mergeCell ref="C826:C827"/>
    <mergeCell ref="A815:A816"/>
    <mergeCell ref="D764:D765"/>
    <mergeCell ref="E764:E765"/>
    <mergeCell ref="A794:A795"/>
    <mergeCell ref="B794:B795"/>
    <mergeCell ref="A790:A791"/>
    <mergeCell ref="B790:B791"/>
    <mergeCell ref="D790:D791"/>
    <mergeCell ref="E790:E791"/>
    <mergeCell ref="A792:A793"/>
    <mergeCell ref="B792:B793"/>
    <mergeCell ref="D792:D793"/>
    <mergeCell ref="E792:E793"/>
    <mergeCell ref="A786:A787"/>
    <mergeCell ref="B786:B787"/>
    <mergeCell ref="D786:D787"/>
    <mergeCell ref="E786:E787"/>
    <mergeCell ref="A788:A789"/>
    <mergeCell ref="B788:B789"/>
    <mergeCell ref="E817:E818"/>
    <mergeCell ref="C802:C803"/>
    <mergeCell ref="D806:D807"/>
    <mergeCell ref="E806:E807"/>
    <mergeCell ref="A800:A801"/>
    <mergeCell ref="B800:B801"/>
    <mergeCell ref="G774:G775"/>
    <mergeCell ref="F767:G769"/>
    <mergeCell ref="C772:C773"/>
    <mergeCell ref="B778:B785"/>
    <mergeCell ref="A778:A785"/>
    <mergeCell ref="C786:C787"/>
    <mergeCell ref="C790:C791"/>
    <mergeCell ref="C744:C745"/>
    <mergeCell ref="D744:D745"/>
    <mergeCell ref="E744:E745"/>
    <mergeCell ref="C746:C747"/>
    <mergeCell ref="C762:C763"/>
    <mergeCell ref="D800:D801"/>
    <mergeCell ref="E800:E801"/>
    <mergeCell ref="A802:A803"/>
    <mergeCell ref="B755:B756"/>
    <mergeCell ref="D755:D756"/>
    <mergeCell ref="E755:E756"/>
    <mergeCell ref="E753:E754"/>
    <mergeCell ref="A764:A765"/>
    <mergeCell ref="B764:B765"/>
    <mergeCell ref="A746:A747"/>
    <mergeCell ref="B746:B747"/>
    <mergeCell ref="D746:D747"/>
    <mergeCell ref="C742:C743"/>
    <mergeCell ref="A748:C750"/>
    <mergeCell ref="A744:A745"/>
    <mergeCell ref="B744:B745"/>
    <mergeCell ref="A759:C760"/>
    <mergeCell ref="A767:C769"/>
    <mergeCell ref="F764:F765"/>
    <mergeCell ref="G762:G763"/>
    <mergeCell ref="G764:G765"/>
    <mergeCell ref="D772:D773"/>
    <mergeCell ref="E772:E773"/>
    <mergeCell ref="A766:C766"/>
    <mergeCell ref="C753:C754"/>
    <mergeCell ref="C755:C756"/>
    <mergeCell ref="F753:F754"/>
    <mergeCell ref="F755:F756"/>
    <mergeCell ref="B772:B773"/>
    <mergeCell ref="A742:A743"/>
    <mergeCell ref="B742:B743"/>
    <mergeCell ref="D742:D743"/>
    <mergeCell ref="E742:E743"/>
    <mergeCell ref="E746:E747"/>
    <mergeCell ref="A753:A754"/>
    <mergeCell ref="B753:B754"/>
    <mergeCell ref="A770:G770"/>
    <mergeCell ref="A771:G771"/>
    <mergeCell ref="G772:G773"/>
    <mergeCell ref="D762:D763"/>
    <mergeCell ref="E762:E763"/>
    <mergeCell ref="A755:A756"/>
    <mergeCell ref="D738:D739"/>
    <mergeCell ref="E738:E739"/>
    <mergeCell ref="A732:A733"/>
    <mergeCell ref="B732:B733"/>
    <mergeCell ref="A734:A735"/>
    <mergeCell ref="B734:B735"/>
    <mergeCell ref="A726:A727"/>
    <mergeCell ref="B726:B727"/>
    <mergeCell ref="A721:A722"/>
    <mergeCell ref="B721:B722"/>
    <mergeCell ref="D721:D722"/>
    <mergeCell ref="E721:E722"/>
    <mergeCell ref="F708:F709"/>
    <mergeCell ref="F710:F711"/>
    <mergeCell ref="C717:C718"/>
    <mergeCell ref="C719:C720"/>
    <mergeCell ref="F721:F722"/>
    <mergeCell ref="B728:B731"/>
    <mergeCell ref="F717:F718"/>
    <mergeCell ref="A725:G725"/>
    <mergeCell ref="G726:G727"/>
    <mergeCell ref="G728:G731"/>
    <mergeCell ref="A723:C724"/>
    <mergeCell ref="A714:C715"/>
    <mergeCell ref="B708:B709"/>
    <mergeCell ref="A710:A711"/>
    <mergeCell ref="B710:B711"/>
    <mergeCell ref="D710:D711"/>
    <mergeCell ref="E710:E711"/>
    <mergeCell ref="C710:C711"/>
    <mergeCell ref="F712:F713"/>
    <mergeCell ref="D719:D720"/>
    <mergeCell ref="D677:D678"/>
    <mergeCell ref="E677:E678"/>
    <mergeCell ref="C689:C690"/>
    <mergeCell ref="A687:G687"/>
    <mergeCell ref="A688:G688"/>
    <mergeCell ref="G689:G690"/>
    <mergeCell ref="G679:G680"/>
    <mergeCell ref="F683:G683"/>
    <mergeCell ref="F684:G686"/>
    <mergeCell ref="E681:E682"/>
    <mergeCell ref="G691:G692"/>
    <mergeCell ref="A703:C704"/>
    <mergeCell ref="D706:D707"/>
    <mergeCell ref="E706:E707"/>
    <mergeCell ref="A691:A692"/>
    <mergeCell ref="B691:B692"/>
    <mergeCell ref="D691:D692"/>
    <mergeCell ref="E691:E692"/>
    <mergeCell ref="A701:A702"/>
    <mergeCell ref="B701:B702"/>
    <mergeCell ref="D701:D702"/>
    <mergeCell ref="E701:E702"/>
    <mergeCell ref="A693:A694"/>
    <mergeCell ref="B693:B694"/>
    <mergeCell ref="D693:D694"/>
    <mergeCell ref="E693:E694"/>
    <mergeCell ref="A695:A696"/>
    <mergeCell ref="B695:B696"/>
    <mergeCell ref="D695:D696"/>
    <mergeCell ref="E695:E696"/>
    <mergeCell ref="C693:C694"/>
    <mergeCell ref="C695:C696"/>
    <mergeCell ref="C669:C670"/>
    <mergeCell ref="C671:C672"/>
    <mergeCell ref="C673:C674"/>
    <mergeCell ref="C675:C676"/>
    <mergeCell ref="C677:C678"/>
    <mergeCell ref="G667:G668"/>
    <mergeCell ref="G669:G670"/>
    <mergeCell ref="G671:G672"/>
    <mergeCell ref="G673:G674"/>
    <mergeCell ref="A658:A659"/>
    <mergeCell ref="B658:B659"/>
    <mergeCell ref="D658:D659"/>
    <mergeCell ref="E658:E659"/>
    <mergeCell ref="A660:A661"/>
    <mergeCell ref="B660:B661"/>
    <mergeCell ref="A656:A657"/>
    <mergeCell ref="B656:B657"/>
    <mergeCell ref="D671:D672"/>
    <mergeCell ref="E671:E672"/>
    <mergeCell ref="A673:A674"/>
    <mergeCell ref="B673:B674"/>
    <mergeCell ref="D673:D674"/>
    <mergeCell ref="E673:E674"/>
    <mergeCell ref="C656:C657"/>
    <mergeCell ref="C658:C659"/>
    <mergeCell ref="G675:G676"/>
    <mergeCell ref="G677:G678"/>
    <mergeCell ref="A667:A668"/>
    <mergeCell ref="B667:B668"/>
    <mergeCell ref="D667:D668"/>
    <mergeCell ref="E667:E668"/>
    <mergeCell ref="D669:D670"/>
    <mergeCell ref="B633:B634"/>
    <mergeCell ref="D633:D634"/>
    <mergeCell ref="E633:E634"/>
    <mergeCell ref="C631:C632"/>
    <mergeCell ref="C633:C634"/>
    <mergeCell ref="A654:G654"/>
    <mergeCell ref="G656:G657"/>
    <mergeCell ref="G658:G659"/>
    <mergeCell ref="G660:G661"/>
    <mergeCell ref="G662:G663"/>
    <mergeCell ref="F664:G665"/>
    <mergeCell ref="F667:F668"/>
    <mergeCell ref="F647:F648"/>
    <mergeCell ref="F649:F650"/>
    <mergeCell ref="F656:F657"/>
    <mergeCell ref="F658:F659"/>
    <mergeCell ref="F660:F661"/>
    <mergeCell ref="F662:F663"/>
    <mergeCell ref="C667:C668"/>
    <mergeCell ref="A643:A644"/>
    <mergeCell ref="B643:B644"/>
    <mergeCell ref="D643:D644"/>
    <mergeCell ref="E643:E644"/>
    <mergeCell ref="A645:A646"/>
    <mergeCell ref="B645:B646"/>
    <mergeCell ref="D645:D646"/>
    <mergeCell ref="E645:E646"/>
    <mergeCell ref="F643:F644"/>
    <mergeCell ref="F645:F646"/>
    <mergeCell ref="B641:B642"/>
    <mergeCell ref="D641:D642"/>
    <mergeCell ref="C643:C644"/>
    <mergeCell ref="B617:B618"/>
    <mergeCell ref="A619:A620"/>
    <mergeCell ref="B619:B620"/>
    <mergeCell ref="D619:D620"/>
    <mergeCell ref="E619:E620"/>
    <mergeCell ref="A625:C625"/>
    <mergeCell ref="C619:C620"/>
    <mergeCell ref="C621:C622"/>
    <mergeCell ref="A626:C628"/>
    <mergeCell ref="F617:F618"/>
    <mergeCell ref="F619:F620"/>
    <mergeCell ref="F621:F622"/>
    <mergeCell ref="E641:E642"/>
    <mergeCell ref="A635:A636"/>
    <mergeCell ref="B635:B636"/>
    <mergeCell ref="A637:A638"/>
    <mergeCell ref="B637:B638"/>
    <mergeCell ref="D637:D638"/>
    <mergeCell ref="E637:E638"/>
    <mergeCell ref="C637:C638"/>
    <mergeCell ref="C639:C640"/>
    <mergeCell ref="C641:C642"/>
    <mergeCell ref="F631:F632"/>
    <mergeCell ref="F633:F634"/>
    <mergeCell ref="F635:F636"/>
    <mergeCell ref="F637:F638"/>
    <mergeCell ref="F639:F640"/>
    <mergeCell ref="F641:F642"/>
    <mergeCell ref="A639:A640"/>
    <mergeCell ref="B639:B640"/>
    <mergeCell ref="D639:D640"/>
    <mergeCell ref="E639:E640"/>
    <mergeCell ref="A607:A608"/>
    <mergeCell ref="B607:B608"/>
    <mergeCell ref="D607:D608"/>
    <mergeCell ref="E607:E608"/>
    <mergeCell ref="A609:A610"/>
    <mergeCell ref="B609:B610"/>
    <mergeCell ref="D609:D610"/>
    <mergeCell ref="E609:E610"/>
    <mergeCell ref="A601:A602"/>
    <mergeCell ref="B601:B602"/>
    <mergeCell ref="D601:D602"/>
    <mergeCell ref="E601:E602"/>
    <mergeCell ref="A603:A604"/>
    <mergeCell ref="B603:B604"/>
    <mergeCell ref="D603:D604"/>
    <mergeCell ref="E603:E604"/>
    <mergeCell ref="C601:C602"/>
    <mergeCell ref="C603:C604"/>
    <mergeCell ref="C609:C610"/>
    <mergeCell ref="C607:C608"/>
    <mergeCell ref="F601:F602"/>
    <mergeCell ref="F603:F604"/>
    <mergeCell ref="F607:F608"/>
    <mergeCell ref="F609:F610"/>
    <mergeCell ref="A631:A632"/>
    <mergeCell ref="A621:A622"/>
    <mergeCell ref="B621:B622"/>
    <mergeCell ref="D621:D622"/>
    <mergeCell ref="E621:E622"/>
    <mergeCell ref="A617:A618"/>
    <mergeCell ref="F582:G582"/>
    <mergeCell ref="A583:G583"/>
    <mergeCell ref="A599:A600"/>
    <mergeCell ref="B599:B600"/>
    <mergeCell ref="D599:D600"/>
    <mergeCell ref="E599:E600"/>
    <mergeCell ref="A590:A591"/>
    <mergeCell ref="D590:D591"/>
    <mergeCell ref="E590:E591"/>
    <mergeCell ref="A592:A593"/>
    <mergeCell ref="B592:B593"/>
    <mergeCell ref="D592:D593"/>
    <mergeCell ref="E592:E593"/>
    <mergeCell ref="A586:A587"/>
    <mergeCell ref="B586:B587"/>
    <mergeCell ref="A588:A589"/>
    <mergeCell ref="B588:B589"/>
    <mergeCell ref="D588:D589"/>
    <mergeCell ref="E588:E589"/>
    <mergeCell ref="C588:C589"/>
    <mergeCell ref="B590:B591"/>
    <mergeCell ref="C590:C591"/>
    <mergeCell ref="C592:C593"/>
    <mergeCell ref="C599:C600"/>
    <mergeCell ref="G586:G587"/>
    <mergeCell ref="G588:G589"/>
    <mergeCell ref="G592:G593"/>
    <mergeCell ref="F596:G597"/>
    <mergeCell ref="A598:G598"/>
    <mergeCell ref="G599:G600"/>
    <mergeCell ref="G584:G585"/>
    <mergeCell ref="D576:D577"/>
    <mergeCell ref="E576:E577"/>
    <mergeCell ref="A584:A585"/>
    <mergeCell ref="B584:B585"/>
    <mergeCell ref="D584:D585"/>
    <mergeCell ref="E584:E585"/>
    <mergeCell ref="A572:A573"/>
    <mergeCell ref="B572:B573"/>
    <mergeCell ref="D572:D573"/>
    <mergeCell ref="E572:E573"/>
    <mergeCell ref="A574:A575"/>
    <mergeCell ref="B574:B575"/>
    <mergeCell ref="D574:D575"/>
    <mergeCell ref="E574:E575"/>
    <mergeCell ref="C572:C573"/>
    <mergeCell ref="C574:C575"/>
    <mergeCell ref="C576:C577"/>
    <mergeCell ref="C584:C585"/>
    <mergeCell ref="C578:C579"/>
    <mergeCell ref="D578:D579"/>
    <mergeCell ref="E578:E579"/>
    <mergeCell ref="A576:A577"/>
    <mergeCell ref="B576:B577"/>
    <mergeCell ref="A551:A553"/>
    <mergeCell ref="B551:B553"/>
    <mergeCell ref="A554:A555"/>
    <mergeCell ref="B554:B555"/>
    <mergeCell ref="D554:D555"/>
    <mergeCell ref="E554:E555"/>
    <mergeCell ref="A536:A537"/>
    <mergeCell ref="B536:B537"/>
    <mergeCell ref="D536:D537"/>
    <mergeCell ref="E536:E537"/>
    <mergeCell ref="E542:E543"/>
    <mergeCell ref="A544:A545"/>
    <mergeCell ref="B544:B545"/>
    <mergeCell ref="D544:D545"/>
    <mergeCell ref="E544:E545"/>
    <mergeCell ref="A538:A539"/>
    <mergeCell ref="B538:B539"/>
    <mergeCell ref="D538:D539"/>
    <mergeCell ref="E538:E539"/>
    <mergeCell ref="A542:A543"/>
    <mergeCell ref="B542:B543"/>
    <mergeCell ref="D542:D543"/>
    <mergeCell ref="A549:C549"/>
    <mergeCell ref="A546:A548"/>
    <mergeCell ref="B546:B548"/>
    <mergeCell ref="C536:C537"/>
    <mergeCell ref="C554:C555"/>
    <mergeCell ref="G536:G537"/>
    <mergeCell ref="A510:A511"/>
    <mergeCell ref="B510:B511"/>
    <mergeCell ref="D510:D511"/>
    <mergeCell ref="E510:E511"/>
    <mergeCell ref="F520:F521"/>
    <mergeCell ref="F522:F523"/>
    <mergeCell ref="F531:F532"/>
    <mergeCell ref="F536:F537"/>
    <mergeCell ref="A498:A501"/>
    <mergeCell ref="B498:B501"/>
    <mergeCell ref="A502:A503"/>
    <mergeCell ref="B502:B503"/>
    <mergeCell ref="D502:D503"/>
    <mergeCell ref="E502:E503"/>
    <mergeCell ref="B515:B519"/>
    <mergeCell ref="A515:A519"/>
    <mergeCell ref="C520:C521"/>
    <mergeCell ref="F498:F501"/>
    <mergeCell ref="F502:F503"/>
    <mergeCell ref="C502:C503"/>
    <mergeCell ref="C510:C511"/>
    <mergeCell ref="A512:A514"/>
    <mergeCell ref="B512:B514"/>
    <mergeCell ref="E522:E523"/>
    <mergeCell ref="A533:C534"/>
    <mergeCell ref="C522:C523"/>
    <mergeCell ref="C531:C532"/>
    <mergeCell ref="A531:A532"/>
    <mergeCell ref="B531:B532"/>
    <mergeCell ref="D531:D532"/>
    <mergeCell ref="E531:E532"/>
    <mergeCell ref="A492:G492"/>
    <mergeCell ref="A472:G472"/>
    <mergeCell ref="A485:C487"/>
    <mergeCell ref="F485:G487"/>
    <mergeCell ref="G459:G460"/>
    <mergeCell ref="G465:G466"/>
    <mergeCell ref="G467:G468"/>
    <mergeCell ref="F469:G471"/>
    <mergeCell ref="F488:G490"/>
    <mergeCell ref="A491:G491"/>
    <mergeCell ref="A488:C490"/>
    <mergeCell ref="A467:A468"/>
    <mergeCell ref="B520:B521"/>
    <mergeCell ref="D520:D521"/>
    <mergeCell ref="E520:E521"/>
    <mergeCell ref="A535:G535"/>
    <mergeCell ref="A496:C496"/>
    <mergeCell ref="A469:C471"/>
    <mergeCell ref="F494:F495"/>
    <mergeCell ref="F459:F460"/>
    <mergeCell ref="F465:F466"/>
    <mergeCell ref="B467:B468"/>
    <mergeCell ref="A522:A523"/>
    <mergeCell ref="B522:B523"/>
    <mergeCell ref="D522:D523"/>
    <mergeCell ref="G504:G505"/>
    <mergeCell ref="G506:G507"/>
    <mergeCell ref="G508:G509"/>
    <mergeCell ref="A506:A507"/>
    <mergeCell ref="A508:A509"/>
    <mergeCell ref="A504:A505"/>
    <mergeCell ref="B504:B505"/>
    <mergeCell ref="E411:E412"/>
    <mergeCell ref="A413:A414"/>
    <mergeCell ref="B413:B414"/>
    <mergeCell ref="D413:D414"/>
    <mergeCell ref="E413:E414"/>
    <mergeCell ref="C399:C400"/>
    <mergeCell ref="G409:G410"/>
    <mergeCell ref="G411:G412"/>
    <mergeCell ref="G413:G414"/>
    <mergeCell ref="G415:G416"/>
    <mergeCell ref="C411:C412"/>
    <mergeCell ref="C413:C414"/>
    <mergeCell ref="C415:C416"/>
    <mergeCell ref="F407:F408"/>
    <mergeCell ref="A386:G386"/>
    <mergeCell ref="F377:F378"/>
    <mergeCell ref="F379:F382"/>
    <mergeCell ref="G387:G388"/>
    <mergeCell ref="A389:A391"/>
    <mergeCell ref="B389:B391"/>
    <mergeCell ref="C389:C391"/>
    <mergeCell ref="D389:D391"/>
    <mergeCell ref="E389:E391"/>
    <mergeCell ref="F389:F391"/>
    <mergeCell ref="F392:G392"/>
    <mergeCell ref="F387:F388"/>
    <mergeCell ref="G377:G378"/>
    <mergeCell ref="F383:G385"/>
    <mergeCell ref="A379:A382"/>
    <mergeCell ref="B379:B382"/>
    <mergeCell ref="B350:B351"/>
    <mergeCell ref="D350:D351"/>
    <mergeCell ref="E350:E351"/>
    <mergeCell ref="C348:C349"/>
    <mergeCell ref="C350:C351"/>
    <mergeCell ref="C352:C353"/>
    <mergeCell ref="A356:A357"/>
    <mergeCell ref="B356:B357"/>
    <mergeCell ref="C360:C361"/>
    <mergeCell ref="C362:C363"/>
    <mergeCell ref="C364:C365"/>
    <mergeCell ref="A333:A334"/>
    <mergeCell ref="B333:B334"/>
    <mergeCell ref="D333:D334"/>
    <mergeCell ref="E333:E334"/>
    <mergeCell ref="A335:A338"/>
    <mergeCell ref="B335:B338"/>
    <mergeCell ref="C333:C334"/>
    <mergeCell ref="C339:C340"/>
    <mergeCell ref="C341:C342"/>
    <mergeCell ref="C343:C344"/>
    <mergeCell ref="B345:B347"/>
    <mergeCell ref="A345:A347"/>
    <mergeCell ref="A364:A365"/>
    <mergeCell ref="B364:B365"/>
    <mergeCell ref="E364:E365"/>
    <mergeCell ref="A329:A330"/>
    <mergeCell ref="B329:B330"/>
    <mergeCell ref="D329:D330"/>
    <mergeCell ref="E329:E330"/>
    <mergeCell ref="A331:A332"/>
    <mergeCell ref="B331:B332"/>
    <mergeCell ref="D331:D332"/>
    <mergeCell ref="E331:E332"/>
    <mergeCell ref="C329:C330"/>
    <mergeCell ref="D343:D344"/>
    <mergeCell ref="E343:E344"/>
    <mergeCell ref="A339:A340"/>
    <mergeCell ref="B339:B340"/>
    <mergeCell ref="D339:D340"/>
    <mergeCell ref="E339:E340"/>
    <mergeCell ref="A341:A342"/>
    <mergeCell ref="B341:B342"/>
    <mergeCell ref="A343:A344"/>
    <mergeCell ref="B343:B344"/>
    <mergeCell ref="E341:E342"/>
    <mergeCell ref="B327:B328"/>
    <mergeCell ref="D327:D328"/>
    <mergeCell ref="E327:E328"/>
    <mergeCell ref="A317:A318"/>
    <mergeCell ref="B317:B318"/>
    <mergeCell ref="D317:D318"/>
    <mergeCell ref="E317:E318"/>
    <mergeCell ref="A319:A320"/>
    <mergeCell ref="B319:B320"/>
    <mergeCell ref="D319:D320"/>
    <mergeCell ref="E319:E320"/>
    <mergeCell ref="A321:C321"/>
    <mergeCell ref="C317:C318"/>
    <mergeCell ref="C319:C320"/>
    <mergeCell ref="A316:G316"/>
    <mergeCell ref="G317:G318"/>
    <mergeCell ref="G319:G320"/>
    <mergeCell ref="F322:G324"/>
    <mergeCell ref="F319:F320"/>
    <mergeCell ref="C327:C328"/>
    <mergeCell ref="F327:F328"/>
    <mergeCell ref="A327:A328"/>
    <mergeCell ref="A325:G325"/>
    <mergeCell ref="A326:G326"/>
    <mergeCell ref="G327:G328"/>
    <mergeCell ref="F317:F318"/>
    <mergeCell ref="A322:C324"/>
    <mergeCell ref="F321:G321"/>
    <mergeCell ref="B267:B268"/>
    <mergeCell ref="A276:A277"/>
    <mergeCell ref="B276:B277"/>
    <mergeCell ref="E261:E262"/>
    <mergeCell ref="C243:C244"/>
    <mergeCell ref="C272:C273"/>
    <mergeCell ref="F263:F264"/>
    <mergeCell ref="A265:A266"/>
    <mergeCell ref="B253:B254"/>
    <mergeCell ref="B265:B266"/>
    <mergeCell ref="C265:C266"/>
    <mergeCell ref="D265:D266"/>
    <mergeCell ref="E265:E266"/>
    <mergeCell ref="F265:F266"/>
    <mergeCell ref="F249:F250"/>
    <mergeCell ref="F251:F252"/>
    <mergeCell ref="F261:F262"/>
    <mergeCell ref="F267:F268"/>
    <mergeCell ref="C255:C256"/>
    <mergeCell ref="C257:C258"/>
    <mergeCell ref="A269:C270"/>
    <mergeCell ref="B247:B248"/>
    <mergeCell ref="C247:C248"/>
    <mergeCell ref="D247:D248"/>
    <mergeCell ref="E247:E248"/>
    <mergeCell ref="D257:D258"/>
    <mergeCell ref="D259:D260"/>
    <mergeCell ref="F269:G270"/>
    <mergeCell ref="D272:D273"/>
    <mergeCell ref="G253:G254"/>
    <mergeCell ref="G255:G256"/>
    <mergeCell ref="A227:A228"/>
    <mergeCell ref="B227:B228"/>
    <mergeCell ref="A229:A230"/>
    <mergeCell ref="F221:F222"/>
    <mergeCell ref="F225:F226"/>
    <mergeCell ref="E223:E224"/>
    <mergeCell ref="C219:C220"/>
    <mergeCell ref="C223:C224"/>
    <mergeCell ref="E267:E268"/>
    <mergeCell ref="A235:A236"/>
    <mergeCell ref="B235:B236"/>
    <mergeCell ref="D235:D236"/>
    <mergeCell ref="E235:E236"/>
    <mergeCell ref="A237:A238"/>
    <mergeCell ref="B237:B238"/>
    <mergeCell ref="D229:D230"/>
    <mergeCell ref="E229:E230"/>
    <mergeCell ref="C229:C230"/>
    <mergeCell ref="C233:C234"/>
    <mergeCell ref="B231:B232"/>
    <mergeCell ref="A231:A232"/>
    <mergeCell ref="C235:C236"/>
    <mergeCell ref="C237:C238"/>
    <mergeCell ref="A247:A248"/>
    <mergeCell ref="B229:B230"/>
    <mergeCell ref="C231:C232"/>
    <mergeCell ref="A239:A240"/>
    <mergeCell ref="A243:A244"/>
    <mergeCell ref="B243:B244"/>
    <mergeCell ref="D243:D244"/>
    <mergeCell ref="E243:E244"/>
    <mergeCell ref="A263:A264"/>
    <mergeCell ref="B188:B189"/>
    <mergeCell ref="C210:C211"/>
    <mergeCell ref="D210:D211"/>
    <mergeCell ref="C225:C226"/>
    <mergeCell ref="B217:B218"/>
    <mergeCell ref="G219:G220"/>
    <mergeCell ref="G221:G222"/>
    <mergeCell ref="G223:G224"/>
    <mergeCell ref="G225:G226"/>
    <mergeCell ref="A217:A218"/>
    <mergeCell ref="C217:C218"/>
    <mergeCell ref="B196:B197"/>
    <mergeCell ref="D196:D197"/>
    <mergeCell ref="E194:E195"/>
    <mergeCell ref="C192:C193"/>
    <mergeCell ref="C194:C195"/>
    <mergeCell ref="A192:A193"/>
    <mergeCell ref="A208:A209"/>
    <mergeCell ref="B208:B209"/>
    <mergeCell ref="C208:C209"/>
    <mergeCell ref="A225:A226"/>
    <mergeCell ref="B225:B226"/>
    <mergeCell ref="A219:A220"/>
    <mergeCell ref="B219:B220"/>
    <mergeCell ref="D219:D220"/>
    <mergeCell ref="E219:E220"/>
    <mergeCell ref="A221:A222"/>
    <mergeCell ref="B221:B222"/>
    <mergeCell ref="D221:D222"/>
    <mergeCell ref="F219:F220"/>
    <mergeCell ref="A223:A224"/>
    <mergeCell ref="B223:B224"/>
    <mergeCell ref="C200:C201"/>
    <mergeCell ref="C202:C203"/>
    <mergeCell ref="E196:E197"/>
    <mergeCell ref="A198:A199"/>
    <mergeCell ref="B198:B199"/>
    <mergeCell ref="D198:D199"/>
    <mergeCell ref="C176:C177"/>
    <mergeCell ref="E180:E181"/>
    <mergeCell ref="A182:A183"/>
    <mergeCell ref="B182:B183"/>
    <mergeCell ref="D182:D183"/>
    <mergeCell ref="E182:E183"/>
    <mergeCell ref="C180:C181"/>
    <mergeCell ref="C182:C183"/>
    <mergeCell ref="B192:B193"/>
    <mergeCell ref="D192:D193"/>
    <mergeCell ref="E192:E193"/>
    <mergeCell ref="A194:A195"/>
    <mergeCell ref="B194:B195"/>
    <mergeCell ref="D194:D195"/>
    <mergeCell ref="A200:A201"/>
    <mergeCell ref="B200:B201"/>
    <mergeCell ref="A202:A203"/>
    <mergeCell ref="B202:B203"/>
    <mergeCell ref="D202:D203"/>
    <mergeCell ref="D188:D189"/>
    <mergeCell ref="A184:A185"/>
    <mergeCell ref="B184:B185"/>
    <mergeCell ref="A176:A177"/>
    <mergeCell ref="B176:B177"/>
    <mergeCell ref="D176:D177"/>
    <mergeCell ref="A188:A189"/>
    <mergeCell ref="E170:E171"/>
    <mergeCell ref="A172:A173"/>
    <mergeCell ref="D158:D159"/>
    <mergeCell ref="E158:E159"/>
    <mergeCell ref="D134:D135"/>
    <mergeCell ref="D141:D142"/>
    <mergeCell ref="E141:E142"/>
    <mergeCell ref="A143:A144"/>
    <mergeCell ref="B172:B173"/>
    <mergeCell ref="A174:A175"/>
    <mergeCell ref="B174:B175"/>
    <mergeCell ref="D174:D175"/>
    <mergeCell ref="A196:A197"/>
    <mergeCell ref="A186:A187"/>
    <mergeCell ref="B186:B187"/>
    <mergeCell ref="D186:D187"/>
    <mergeCell ref="E186:E187"/>
    <mergeCell ref="C184:C185"/>
    <mergeCell ref="C186:C187"/>
    <mergeCell ref="C188:C189"/>
    <mergeCell ref="D139:D140"/>
    <mergeCell ref="E139:E140"/>
    <mergeCell ref="A149:C151"/>
    <mergeCell ref="B139:B140"/>
    <mergeCell ref="C162:C163"/>
    <mergeCell ref="C164:C165"/>
    <mergeCell ref="A178:A179"/>
    <mergeCell ref="B178:B179"/>
    <mergeCell ref="A190:A191"/>
    <mergeCell ref="B190:B191"/>
    <mergeCell ref="D190:D191"/>
    <mergeCell ref="E190:E191"/>
    <mergeCell ref="D127:D128"/>
    <mergeCell ref="E127:E128"/>
    <mergeCell ref="E134:E135"/>
    <mergeCell ref="A164:A165"/>
    <mergeCell ref="B164:B165"/>
    <mergeCell ref="E174:E175"/>
    <mergeCell ref="D164:D165"/>
    <mergeCell ref="E164:E165"/>
    <mergeCell ref="A166:A167"/>
    <mergeCell ref="C170:C171"/>
    <mergeCell ref="C123:C124"/>
    <mergeCell ref="A162:A163"/>
    <mergeCell ref="C101:C102"/>
    <mergeCell ref="E101:E102"/>
    <mergeCell ref="D117:D118"/>
    <mergeCell ref="E117:E118"/>
    <mergeCell ref="A119:A120"/>
    <mergeCell ref="B119:B120"/>
    <mergeCell ref="D119:D120"/>
    <mergeCell ref="E119:E120"/>
    <mergeCell ref="A113:A114"/>
    <mergeCell ref="B113:B114"/>
    <mergeCell ref="A115:A116"/>
    <mergeCell ref="B115:B116"/>
    <mergeCell ref="D115:D116"/>
    <mergeCell ref="E115:E116"/>
    <mergeCell ref="A111:A112"/>
    <mergeCell ref="B111:B112"/>
    <mergeCell ref="C111:C112"/>
    <mergeCell ref="C113:C114"/>
    <mergeCell ref="C115:C116"/>
    <mergeCell ref="B143:B144"/>
    <mergeCell ref="D143:D144"/>
    <mergeCell ref="E143:E144"/>
    <mergeCell ref="A168:A169"/>
    <mergeCell ref="A154:A155"/>
    <mergeCell ref="B154:B155"/>
    <mergeCell ref="E154:E155"/>
    <mergeCell ref="B168:B169"/>
    <mergeCell ref="B166:B167"/>
    <mergeCell ref="E166:E167"/>
    <mergeCell ref="G46:G47"/>
    <mergeCell ref="A103:A104"/>
    <mergeCell ref="B103:B104"/>
    <mergeCell ref="A105:A106"/>
    <mergeCell ref="G54:G55"/>
    <mergeCell ref="G56:G57"/>
    <mergeCell ref="G58:G59"/>
    <mergeCell ref="G66:G67"/>
    <mergeCell ref="G68:G69"/>
    <mergeCell ref="F54:F55"/>
    <mergeCell ref="F56:F57"/>
    <mergeCell ref="F58:F59"/>
    <mergeCell ref="A101:A102"/>
    <mergeCell ref="B101:B102"/>
    <mergeCell ref="D101:D102"/>
    <mergeCell ref="A156:A157"/>
    <mergeCell ref="B156:B157"/>
    <mergeCell ref="D156:D157"/>
    <mergeCell ref="E156:E157"/>
    <mergeCell ref="A158:A159"/>
    <mergeCell ref="B158:B159"/>
    <mergeCell ref="E105:E106"/>
    <mergeCell ref="A88:A89"/>
    <mergeCell ref="F42:F43"/>
    <mergeCell ref="B17:B18"/>
    <mergeCell ref="E97:E98"/>
    <mergeCell ref="A99:A100"/>
    <mergeCell ref="B99:B100"/>
    <mergeCell ref="D99:D100"/>
    <mergeCell ref="E99:E100"/>
    <mergeCell ref="A95:A96"/>
    <mergeCell ref="B95:B96"/>
    <mergeCell ref="D95:D96"/>
    <mergeCell ref="E95:E96"/>
    <mergeCell ref="C95:C96"/>
    <mergeCell ref="C97:C98"/>
    <mergeCell ref="C99:C100"/>
    <mergeCell ref="B75:B76"/>
    <mergeCell ref="C75:C76"/>
    <mergeCell ref="A62:C64"/>
    <mergeCell ref="A66:A67"/>
    <mergeCell ref="B66:B67"/>
    <mergeCell ref="B68:B69"/>
    <mergeCell ref="D68:D69"/>
    <mergeCell ref="D34:D35"/>
    <mergeCell ref="A70:A71"/>
    <mergeCell ref="A34:A35"/>
    <mergeCell ref="B34:B35"/>
    <mergeCell ref="A50:A51"/>
    <mergeCell ref="D17:D18"/>
    <mergeCell ref="E17:E18"/>
    <mergeCell ref="A19:A20"/>
    <mergeCell ref="B19:B20"/>
    <mergeCell ref="D19:D20"/>
    <mergeCell ref="D25:D26"/>
    <mergeCell ref="A9:G9"/>
    <mergeCell ref="A10:G10"/>
    <mergeCell ref="D27:D28"/>
    <mergeCell ref="E27:E28"/>
    <mergeCell ref="A46:A47"/>
    <mergeCell ref="B46:B47"/>
    <mergeCell ref="D46:D47"/>
    <mergeCell ref="E46:E47"/>
    <mergeCell ref="A48:A49"/>
    <mergeCell ref="B48:B49"/>
    <mergeCell ref="D48:D49"/>
    <mergeCell ref="E48:E49"/>
    <mergeCell ref="A42:A43"/>
    <mergeCell ref="B42:B43"/>
    <mergeCell ref="A44:A45"/>
    <mergeCell ref="B44:B45"/>
    <mergeCell ref="G60:G61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D44:D45"/>
    <mergeCell ref="E44:E45"/>
    <mergeCell ref="A58:A59"/>
    <mergeCell ref="G48:G49"/>
    <mergeCell ref="G50:G51"/>
    <mergeCell ref="G52:G53"/>
    <mergeCell ref="E25:E26"/>
    <mergeCell ref="A21:A22"/>
    <mergeCell ref="B21:B22"/>
    <mergeCell ref="F48:F49"/>
    <mergeCell ref="F50:F51"/>
    <mergeCell ref="F52:F53"/>
    <mergeCell ref="A31:G31"/>
    <mergeCell ref="F19:F20"/>
    <mergeCell ref="F21:F22"/>
    <mergeCell ref="F23:F24"/>
    <mergeCell ref="F25:F26"/>
    <mergeCell ref="G32:G33"/>
    <mergeCell ref="G34:G35"/>
    <mergeCell ref="G36:G37"/>
    <mergeCell ref="G38:G39"/>
    <mergeCell ref="G40:G41"/>
    <mergeCell ref="G42:G43"/>
    <mergeCell ref="B36:B37"/>
    <mergeCell ref="C42:C43"/>
    <mergeCell ref="C50:C51"/>
    <mergeCell ref="E34:E35"/>
    <mergeCell ref="A32:A33"/>
    <mergeCell ref="B32:B33"/>
    <mergeCell ref="D36:D37"/>
    <mergeCell ref="B25:B26"/>
    <mergeCell ref="E36:E37"/>
    <mergeCell ref="A38:A39"/>
    <mergeCell ref="B38:B39"/>
    <mergeCell ref="D38:D39"/>
    <mergeCell ref="E38:E39"/>
    <mergeCell ref="A40:A41"/>
    <mergeCell ref="B40:B41"/>
    <mergeCell ref="D40:D41"/>
    <mergeCell ref="E40:E41"/>
    <mergeCell ref="C93:C94"/>
    <mergeCell ref="C52:C53"/>
    <mergeCell ref="C54:C55"/>
    <mergeCell ref="C56:C57"/>
    <mergeCell ref="C60:C61"/>
    <mergeCell ref="A90:A92"/>
    <mergeCell ref="B90:B92"/>
    <mergeCell ref="A52:A53"/>
    <mergeCell ref="B52:B53"/>
    <mergeCell ref="A84:A87"/>
    <mergeCell ref="B84:B87"/>
    <mergeCell ref="A56:A57"/>
    <mergeCell ref="B56:B57"/>
    <mergeCell ref="D56:D57"/>
    <mergeCell ref="E56:E57"/>
    <mergeCell ref="D75:D76"/>
    <mergeCell ref="E75:E76"/>
    <mergeCell ref="D54:D55"/>
    <mergeCell ref="E54:E55"/>
    <mergeCell ref="A68:A69"/>
    <mergeCell ref="C66:C67"/>
    <mergeCell ref="C68:C69"/>
    <mergeCell ref="C70:C71"/>
    <mergeCell ref="E68:E69"/>
    <mergeCell ref="D66:D67"/>
    <mergeCell ref="E66:E67"/>
    <mergeCell ref="A93:A94"/>
    <mergeCell ref="B93:B94"/>
    <mergeCell ref="D93:D94"/>
    <mergeCell ref="E93:E94"/>
    <mergeCell ref="A13:A14"/>
    <mergeCell ref="B13:B14"/>
    <mergeCell ref="D13:D14"/>
    <mergeCell ref="E13:E14"/>
    <mergeCell ref="A15:A16"/>
    <mergeCell ref="B15:B16"/>
    <mergeCell ref="D15:D16"/>
    <mergeCell ref="E15:E16"/>
    <mergeCell ref="D21:D22"/>
    <mergeCell ref="E21:E22"/>
    <mergeCell ref="C27:C28"/>
    <mergeCell ref="C21:C22"/>
    <mergeCell ref="C23:C24"/>
    <mergeCell ref="C25:C26"/>
    <mergeCell ref="A17:A18"/>
    <mergeCell ref="B50:B51"/>
    <mergeCell ref="D50:D51"/>
    <mergeCell ref="E50:E51"/>
    <mergeCell ref="E23:E24"/>
    <mergeCell ref="A25:A26"/>
    <mergeCell ref="A36:A37"/>
    <mergeCell ref="C32:C33"/>
    <mergeCell ref="C34:C35"/>
    <mergeCell ref="C36:C37"/>
    <mergeCell ref="C38:C39"/>
    <mergeCell ref="C48:C49"/>
    <mergeCell ref="A27:A28"/>
    <mergeCell ref="B27:B28"/>
    <mergeCell ref="E19:E20"/>
    <mergeCell ref="C17:C18"/>
    <mergeCell ref="C19:C20"/>
    <mergeCell ref="A23:A24"/>
    <mergeCell ref="B88:B89"/>
    <mergeCell ref="D88:D89"/>
    <mergeCell ref="E88:E89"/>
    <mergeCell ref="B58:B59"/>
    <mergeCell ref="A60:A61"/>
    <mergeCell ref="B60:B61"/>
    <mergeCell ref="D60:D61"/>
    <mergeCell ref="E60:E61"/>
    <mergeCell ref="A54:A55"/>
    <mergeCell ref="D70:D71"/>
    <mergeCell ref="C88:C89"/>
    <mergeCell ref="A82:G82"/>
    <mergeCell ref="A83:G83"/>
    <mergeCell ref="F90:F92"/>
    <mergeCell ref="F88:F89"/>
    <mergeCell ref="B54:B55"/>
    <mergeCell ref="C91:C92"/>
    <mergeCell ref="D91:D92"/>
    <mergeCell ref="E91:E92"/>
    <mergeCell ref="B206:B207"/>
    <mergeCell ref="C206:C207"/>
    <mergeCell ref="D206:D207"/>
    <mergeCell ref="E206:E207"/>
    <mergeCell ref="A210:A211"/>
    <mergeCell ref="B210:B211"/>
    <mergeCell ref="A429:A430"/>
    <mergeCell ref="B429:B430"/>
    <mergeCell ref="C429:C430"/>
    <mergeCell ref="D429:D430"/>
    <mergeCell ref="E429:E430"/>
    <mergeCell ref="F395:F396"/>
    <mergeCell ref="F397:F398"/>
    <mergeCell ref="F399:F400"/>
    <mergeCell ref="F411:F412"/>
    <mergeCell ref="F413:F414"/>
    <mergeCell ref="F415:F416"/>
    <mergeCell ref="F417:F418"/>
    <mergeCell ref="F419:F420"/>
    <mergeCell ref="F421:F422"/>
    <mergeCell ref="F423:F424"/>
    <mergeCell ref="B407:B408"/>
    <mergeCell ref="A409:A410"/>
    <mergeCell ref="B409:B410"/>
    <mergeCell ref="B397:B398"/>
    <mergeCell ref="D397:D398"/>
    <mergeCell ref="A419:A420"/>
    <mergeCell ref="B419:B420"/>
    <mergeCell ref="A421:A422"/>
    <mergeCell ref="D208:D209"/>
    <mergeCell ref="E210:E211"/>
    <mergeCell ref="D223:D224"/>
    <mergeCell ref="B421:B422"/>
    <mergeCell ref="C409:C410"/>
    <mergeCell ref="F409:F410"/>
    <mergeCell ref="A402:C404"/>
    <mergeCell ref="B395:B396"/>
    <mergeCell ref="D395:D396"/>
    <mergeCell ref="E395:E396"/>
    <mergeCell ref="C395:C396"/>
    <mergeCell ref="C407:C408"/>
    <mergeCell ref="E437:E438"/>
    <mergeCell ref="F556:F557"/>
    <mergeCell ref="B459:B460"/>
    <mergeCell ref="D459:D460"/>
    <mergeCell ref="E459:E460"/>
    <mergeCell ref="F564:F565"/>
    <mergeCell ref="F566:F567"/>
    <mergeCell ref="F568:F569"/>
    <mergeCell ref="C538:C539"/>
    <mergeCell ref="C542:C543"/>
    <mergeCell ref="C544:C545"/>
    <mergeCell ref="A448:A449"/>
    <mergeCell ref="B448:B449"/>
    <mergeCell ref="A407:A408"/>
    <mergeCell ref="A417:A418"/>
    <mergeCell ref="B417:B418"/>
    <mergeCell ref="C417:C418"/>
    <mergeCell ref="B423:B424"/>
    <mergeCell ref="A425:A426"/>
    <mergeCell ref="B425:B426"/>
    <mergeCell ref="A423:A424"/>
    <mergeCell ref="B441:B442"/>
    <mergeCell ref="D441:D442"/>
    <mergeCell ref="A494:A495"/>
    <mergeCell ref="B494:B495"/>
    <mergeCell ref="A459:A460"/>
    <mergeCell ref="F425:F426"/>
    <mergeCell ref="F427:F428"/>
    <mergeCell ref="C450:C451"/>
    <mergeCell ref="A465:A466"/>
    <mergeCell ref="B465:B466"/>
    <mergeCell ref="D465:D466"/>
    <mergeCell ref="E465:E466"/>
    <mergeCell ref="C459:C460"/>
    <mergeCell ref="C465:C466"/>
    <mergeCell ref="C494:C495"/>
    <mergeCell ref="F740:F741"/>
    <mergeCell ref="F742:F743"/>
    <mergeCell ref="F744:F745"/>
    <mergeCell ref="F746:F747"/>
    <mergeCell ref="C427:C428"/>
    <mergeCell ref="C437:C438"/>
    <mergeCell ref="C439:C440"/>
    <mergeCell ref="C441:C442"/>
    <mergeCell ref="C443:C444"/>
    <mergeCell ref="F586:F587"/>
    <mergeCell ref="F588:F589"/>
    <mergeCell ref="F590:F591"/>
    <mergeCell ref="F592:F593"/>
    <mergeCell ref="F599:F600"/>
    <mergeCell ref="F570:F571"/>
    <mergeCell ref="F572:F573"/>
    <mergeCell ref="F574:F575"/>
    <mergeCell ref="F576:F577"/>
    <mergeCell ref="F584:F585"/>
    <mergeCell ref="C448:C449"/>
    <mergeCell ref="F448:F449"/>
    <mergeCell ref="D494:D495"/>
    <mergeCell ref="E494:E495"/>
    <mergeCell ref="A540:C540"/>
    <mergeCell ref="A568:A569"/>
    <mergeCell ref="B568:B569"/>
    <mergeCell ref="D568:D569"/>
    <mergeCell ref="E568:E569"/>
    <mergeCell ref="D819:D820"/>
    <mergeCell ref="E819:E820"/>
    <mergeCell ref="C819:C820"/>
    <mergeCell ref="B821:B823"/>
    <mergeCell ref="C792:C793"/>
    <mergeCell ref="A796:A799"/>
    <mergeCell ref="B796:B799"/>
    <mergeCell ref="C800:C801"/>
    <mergeCell ref="F772:F773"/>
    <mergeCell ref="F774:F775"/>
    <mergeCell ref="F776:F777"/>
    <mergeCell ref="F778:F785"/>
    <mergeCell ref="F786:F787"/>
    <mergeCell ref="F788:F789"/>
    <mergeCell ref="F790:F791"/>
    <mergeCell ref="F792:F793"/>
    <mergeCell ref="F794:F795"/>
    <mergeCell ref="F796:F799"/>
    <mergeCell ref="F800:F801"/>
    <mergeCell ref="B776:B777"/>
    <mergeCell ref="A772:A773"/>
    <mergeCell ref="B817:B818"/>
    <mergeCell ref="D817:D818"/>
    <mergeCell ref="G933:G934"/>
    <mergeCell ref="G935:G936"/>
    <mergeCell ref="A762:A763"/>
    <mergeCell ref="F766:G766"/>
    <mergeCell ref="B762:B763"/>
    <mergeCell ref="F819:F820"/>
    <mergeCell ref="F821:F823"/>
    <mergeCell ref="F824:F825"/>
    <mergeCell ref="F826:F827"/>
    <mergeCell ref="B834:B835"/>
    <mergeCell ref="C834:C835"/>
    <mergeCell ref="C836:C837"/>
    <mergeCell ref="C838:C839"/>
    <mergeCell ref="C840:C841"/>
    <mergeCell ref="C842:C843"/>
    <mergeCell ref="C847:C848"/>
    <mergeCell ref="C853:C854"/>
    <mergeCell ref="C855:C856"/>
    <mergeCell ref="F834:F835"/>
    <mergeCell ref="F836:F837"/>
    <mergeCell ref="F838:F839"/>
    <mergeCell ref="F842:F843"/>
    <mergeCell ref="F845:F846"/>
    <mergeCell ref="F847:F848"/>
    <mergeCell ref="A828:C828"/>
    <mergeCell ref="A819:A820"/>
    <mergeCell ref="B819:B820"/>
    <mergeCell ref="F935:F936"/>
    <mergeCell ref="D935:D936"/>
    <mergeCell ref="E935:E936"/>
    <mergeCell ref="C935:C936"/>
    <mergeCell ref="F895:F896"/>
    <mergeCell ref="B951:B953"/>
    <mergeCell ref="C951:C953"/>
    <mergeCell ref="D951:D953"/>
    <mergeCell ref="E951:E953"/>
    <mergeCell ref="F951:F953"/>
    <mergeCell ref="F949:F950"/>
    <mergeCell ref="F958:F959"/>
    <mergeCell ref="C985:C986"/>
    <mergeCell ref="C970:C971"/>
    <mergeCell ref="F995:F996"/>
    <mergeCell ref="C1094:C1096"/>
    <mergeCell ref="D1078:D1079"/>
    <mergeCell ref="E1088:E1089"/>
    <mergeCell ref="F991:F992"/>
    <mergeCell ref="F968:F969"/>
    <mergeCell ref="F970:F971"/>
    <mergeCell ref="F974:F975"/>
    <mergeCell ref="F976:F978"/>
    <mergeCell ref="F979:F980"/>
    <mergeCell ref="F981:F982"/>
    <mergeCell ref="F983:F984"/>
    <mergeCell ref="F985:F986"/>
    <mergeCell ref="D1019:D1020"/>
    <mergeCell ref="E1019:E1020"/>
    <mergeCell ref="F1023:F1024"/>
    <mergeCell ref="F1028:F1029"/>
    <mergeCell ref="F1030:F1031"/>
    <mergeCell ref="F1032:F1033"/>
    <mergeCell ref="A1027:G1027"/>
    <mergeCell ref="G1028:G1029"/>
    <mergeCell ref="G1030:G1031"/>
    <mergeCell ref="G1032:G1033"/>
    <mergeCell ref="F829:G831"/>
    <mergeCell ref="F828:G828"/>
    <mergeCell ref="C956:C957"/>
    <mergeCell ref="F1007:F1008"/>
    <mergeCell ref="D1150:D1151"/>
    <mergeCell ref="E1150:E1151"/>
    <mergeCell ref="C1148:C1149"/>
    <mergeCell ref="A1080:A1081"/>
    <mergeCell ref="B1080:B1081"/>
    <mergeCell ref="D1080:D1081"/>
    <mergeCell ref="A1092:A1093"/>
    <mergeCell ref="A1074:A1075"/>
    <mergeCell ref="B1074:B1075"/>
    <mergeCell ref="D1074:D1075"/>
    <mergeCell ref="E1074:E1075"/>
    <mergeCell ref="A1076:A1077"/>
    <mergeCell ref="B1092:B1093"/>
    <mergeCell ref="D1092:D1093"/>
    <mergeCell ref="E1092:E1093"/>
    <mergeCell ref="C1090:C1091"/>
    <mergeCell ref="C1092:C1093"/>
    <mergeCell ref="A1084:A1085"/>
    <mergeCell ref="B1084:B1085"/>
    <mergeCell ref="D1084:D1085"/>
    <mergeCell ref="E1084:E1085"/>
    <mergeCell ref="A1078:A1079"/>
    <mergeCell ref="B1078:B1079"/>
    <mergeCell ref="F941:F942"/>
    <mergeCell ref="F943:F944"/>
    <mergeCell ref="F945:F946"/>
    <mergeCell ref="F947:F948"/>
    <mergeCell ref="B1094:B1096"/>
    <mergeCell ref="C1129:C1130"/>
    <mergeCell ref="C1131:C1132"/>
    <mergeCell ref="C1127:C1128"/>
    <mergeCell ref="C1088:C1089"/>
    <mergeCell ref="A1118:A1119"/>
    <mergeCell ref="B1118:B1119"/>
    <mergeCell ref="D1118:D1119"/>
    <mergeCell ref="E1118:E1119"/>
    <mergeCell ref="A1120:A1121"/>
    <mergeCell ref="B1120:B1121"/>
    <mergeCell ref="D1120:D1121"/>
    <mergeCell ref="E1120:E1121"/>
    <mergeCell ref="A855:A856"/>
    <mergeCell ref="B855:B856"/>
    <mergeCell ref="D855:D856"/>
    <mergeCell ref="E855:E856"/>
    <mergeCell ref="A857:A858"/>
    <mergeCell ref="C857:C858"/>
    <mergeCell ref="A863:A864"/>
    <mergeCell ref="B863:B864"/>
    <mergeCell ref="D928:D929"/>
    <mergeCell ref="E928:E929"/>
    <mergeCell ref="C867:C868"/>
    <mergeCell ref="A879:A880"/>
    <mergeCell ref="B879:B880"/>
    <mergeCell ref="E859:E860"/>
    <mergeCell ref="A861:A862"/>
    <mergeCell ref="B861:B862"/>
    <mergeCell ref="A1104:A1105"/>
    <mergeCell ref="C937:C938"/>
    <mergeCell ref="D945:D946"/>
    <mergeCell ref="E945:E946"/>
    <mergeCell ref="A1114:A1115"/>
    <mergeCell ref="A972:C972"/>
    <mergeCell ref="A987:A988"/>
    <mergeCell ref="C1003:C1004"/>
    <mergeCell ref="C1005:C1006"/>
    <mergeCell ref="A1003:A1004"/>
    <mergeCell ref="B1003:B1004"/>
    <mergeCell ref="D1003:D1004"/>
    <mergeCell ref="E1003:E1004"/>
    <mergeCell ref="D985:D986"/>
    <mergeCell ref="E985:E986"/>
    <mergeCell ref="C983:C984"/>
    <mergeCell ref="A1094:A1096"/>
    <mergeCell ref="A1116:A1117"/>
    <mergeCell ref="C1021:C1022"/>
    <mergeCell ref="D1032:D1033"/>
    <mergeCell ref="E1032:E1033"/>
    <mergeCell ref="A1028:A1029"/>
    <mergeCell ref="B1028:B1029"/>
    <mergeCell ref="D1028:D1029"/>
    <mergeCell ref="E1028:E1029"/>
    <mergeCell ref="A1023:A1024"/>
    <mergeCell ref="C995:C996"/>
    <mergeCell ref="A990:G990"/>
    <mergeCell ref="A1106:A1107"/>
    <mergeCell ref="B1106:B1107"/>
    <mergeCell ref="F1009:F1010"/>
    <mergeCell ref="D1094:D1096"/>
    <mergeCell ref="E1094:E1096"/>
    <mergeCell ref="E1090:E1091"/>
    <mergeCell ref="E1078:E1079"/>
    <mergeCell ref="B1076:B1077"/>
    <mergeCell ref="F1156:F1157"/>
    <mergeCell ref="F1158:F1159"/>
    <mergeCell ref="F1160:F1161"/>
    <mergeCell ref="F1162:F1163"/>
    <mergeCell ref="F1164:F1165"/>
    <mergeCell ref="F1166:F1167"/>
    <mergeCell ref="F1168:F1169"/>
    <mergeCell ref="F1171:F1172"/>
    <mergeCell ref="F1173:F1174"/>
    <mergeCell ref="F987:F988"/>
    <mergeCell ref="F1076:F1077"/>
    <mergeCell ref="B1116:B1117"/>
    <mergeCell ref="F1060:F1061"/>
    <mergeCell ref="A1064:A1065"/>
    <mergeCell ref="A1070:A1071"/>
    <mergeCell ref="B1070:B1071"/>
    <mergeCell ref="D1070:D1071"/>
    <mergeCell ref="C1086:C1087"/>
    <mergeCell ref="E1070:E1071"/>
    <mergeCell ref="E1080:E1081"/>
    <mergeCell ref="C1078:C1079"/>
    <mergeCell ref="C1080:C1081"/>
    <mergeCell ref="C1082:C1083"/>
    <mergeCell ref="C1084:C1085"/>
    <mergeCell ref="B1104:B1105"/>
    <mergeCell ref="D1104:D1105"/>
    <mergeCell ref="E1104:E1105"/>
    <mergeCell ref="A1088:A1089"/>
    <mergeCell ref="B1088:B1089"/>
    <mergeCell ref="D1088:D1089"/>
    <mergeCell ref="D1116:D1117"/>
    <mergeCell ref="E1116:E1117"/>
    <mergeCell ref="F1175:F1176"/>
    <mergeCell ref="F1177:F1178"/>
    <mergeCell ref="A1143:G1143"/>
    <mergeCell ref="G1139:G1140"/>
    <mergeCell ref="F1142:G1142"/>
    <mergeCell ref="C1137:C1138"/>
    <mergeCell ref="C1139:C1140"/>
    <mergeCell ref="G1137:G1138"/>
    <mergeCell ref="C1144:C1145"/>
    <mergeCell ref="C1146:C1147"/>
    <mergeCell ref="A1137:A1138"/>
    <mergeCell ref="B1137:B1138"/>
    <mergeCell ref="D1137:D1138"/>
    <mergeCell ref="E1137:E1138"/>
    <mergeCell ref="A1139:A1140"/>
    <mergeCell ref="B1139:B1140"/>
    <mergeCell ref="D1139:D1140"/>
    <mergeCell ref="C1150:C1151"/>
    <mergeCell ref="C1156:C1157"/>
    <mergeCell ref="E1146:E1147"/>
    <mergeCell ref="C1160:C1161"/>
    <mergeCell ref="G1175:G1176"/>
    <mergeCell ref="A1144:A1145"/>
    <mergeCell ref="B1144:B1145"/>
    <mergeCell ref="A1146:A1147"/>
    <mergeCell ref="B1146:B1147"/>
    <mergeCell ref="D1146:D1147"/>
    <mergeCell ref="A1156:A1157"/>
    <mergeCell ref="B1156:B1157"/>
    <mergeCell ref="D1156:D1157"/>
    <mergeCell ref="E1156:E1157"/>
    <mergeCell ref="A1148:A1149"/>
    <mergeCell ref="F1199:F1200"/>
    <mergeCell ref="F1201:F1202"/>
    <mergeCell ref="F1203:F1204"/>
    <mergeCell ref="F1205:F1206"/>
    <mergeCell ref="F1207:F1208"/>
    <mergeCell ref="F1209:F1210"/>
    <mergeCell ref="F1211:F1212"/>
    <mergeCell ref="F1213:F1214"/>
    <mergeCell ref="F1215:F1216"/>
    <mergeCell ref="F1220:F1221"/>
    <mergeCell ref="F1222:F1223"/>
    <mergeCell ref="F1224:F1225"/>
    <mergeCell ref="F1226:F1227"/>
    <mergeCell ref="D1209:D1210"/>
    <mergeCell ref="F1179:F1180"/>
    <mergeCell ref="F1181:F1182"/>
    <mergeCell ref="F1183:F1184"/>
    <mergeCell ref="F1185:F1186"/>
    <mergeCell ref="E1187:E1188"/>
    <mergeCell ref="C1224:C1225"/>
    <mergeCell ref="D1179:D1180"/>
    <mergeCell ref="E1179:E1180"/>
    <mergeCell ref="D1181:D1182"/>
    <mergeCell ref="E1181:E1182"/>
    <mergeCell ref="C1179:C1180"/>
    <mergeCell ref="C1181:C1182"/>
    <mergeCell ref="D1215:D1216"/>
    <mergeCell ref="E1215:E1216"/>
    <mergeCell ref="E1224:E1225"/>
    <mergeCell ref="F930:G931"/>
    <mergeCell ref="A914:A917"/>
    <mergeCell ref="B914:B917"/>
    <mergeCell ref="C914:C917"/>
    <mergeCell ref="D914:D917"/>
    <mergeCell ref="F1078:F1079"/>
    <mergeCell ref="C1074:C1075"/>
    <mergeCell ref="B1023:B1024"/>
    <mergeCell ref="C1028:C1029"/>
    <mergeCell ref="C1032:C1033"/>
    <mergeCell ref="G947:G948"/>
    <mergeCell ref="F933:F934"/>
    <mergeCell ref="G926:G927"/>
    <mergeCell ref="G928:G929"/>
    <mergeCell ref="A966:A967"/>
    <mergeCell ref="B966:B967"/>
    <mergeCell ref="A960:A961"/>
    <mergeCell ref="B960:B961"/>
    <mergeCell ref="D960:D961"/>
    <mergeCell ref="E960:E961"/>
    <mergeCell ref="A962:A963"/>
    <mergeCell ref="C987:C988"/>
    <mergeCell ref="F902:F903"/>
    <mergeCell ref="A895:A896"/>
    <mergeCell ref="B895:B896"/>
    <mergeCell ref="D895:D896"/>
    <mergeCell ref="D902:D903"/>
    <mergeCell ref="E902:E903"/>
    <mergeCell ref="C902:C903"/>
    <mergeCell ref="C904:C905"/>
    <mergeCell ref="C906:C907"/>
    <mergeCell ref="F904:F905"/>
    <mergeCell ref="F906:F907"/>
    <mergeCell ref="G906:G907"/>
    <mergeCell ref="F908:G908"/>
    <mergeCell ref="D964:D965"/>
    <mergeCell ref="E964:E965"/>
    <mergeCell ref="C968:C969"/>
    <mergeCell ref="B991:B992"/>
    <mergeCell ref="A983:A984"/>
    <mergeCell ref="A985:A986"/>
    <mergeCell ref="B956:B957"/>
    <mergeCell ref="D956:D957"/>
    <mergeCell ref="F920:F921"/>
    <mergeCell ref="F922:F925"/>
    <mergeCell ref="F926:F927"/>
    <mergeCell ref="F928:F929"/>
    <mergeCell ref="G920:G921"/>
    <mergeCell ref="G922:G925"/>
    <mergeCell ref="G937:G938"/>
    <mergeCell ref="G939:G940"/>
    <mergeCell ref="G941:G942"/>
    <mergeCell ref="G943:G944"/>
    <mergeCell ref="G945:G946"/>
    <mergeCell ref="D887:D888"/>
    <mergeCell ref="F881:F882"/>
    <mergeCell ref="F887:F888"/>
    <mergeCell ref="C879:C880"/>
    <mergeCell ref="A847:A848"/>
    <mergeCell ref="A853:A854"/>
    <mergeCell ref="B853:B854"/>
    <mergeCell ref="D853:D854"/>
    <mergeCell ref="E853:E854"/>
    <mergeCell ref="D861:D862"/>
    <mergeCell ref="E861:E862"/>
    <mergeCell ref="C859:C860"/>
    <mergeCell ref="C861:C862"/>
    <mergeCell ref="C863:C864"/>
    <mergeCell ref="C865:C866"/>
    <mergeCell ref="A887:A888"/>
    <mergeCell ref="B887:B888"/>
    <mergeCell ref="A877:A878"/>
    <mergeCell ref="B877:B878"/>
    <mergeCell ref="D877:D878"/>
    <mergeCell ref="E877:E878"/>
    <mergeCell ref="A875:A876"/>
    <mergeCell ref="B875:B876"/>
    <mergeCell ref="F857:F858"/>
    <mergeCell ref="G847:G848"/>
    <mergeCell ref="F849:G851"/>
    <mergeCell ref="G853:G854"/>
    <mergeCell ref="G855:G856"/>
    <mergeCell ref="G857:G858"/>
    <mergeCell ref="G859:G860"/>
    <mergeCell ref="G861:G862"/>
    <mergeCell ref="G863:G864"/>
    <mergeCell ref="G865:G866"/>
    <mergeCell ref="G867:G868"/>
    <mergeCell ref="D863:D864"/>
    <mergeCell ref="D847:D848"/>
    <mergeCell ref="E847:E848"/>
    <mergeCell ref="C877:C878"/>
    <mergeCell ref="A849:C851"/>
    <mergeCell ref="E863:E864"/>
    <mergeCell ref="A865:A866"/>
    <mergeCell ref="B865:B866"/>
    <mergeCell ref="D865:D866"/>
    <mergeCell ref="F853:F854"/>
    <mergeCell ref="F855:F856"/>
    <mergeCell ref="A867:A868"/>
    <mergeCell ref="B867:B868"/>
    <mergeCell ref="A908:C908"/>
    <mergeCell ref="E879:E880"/>
    <mergeCell ref="A881:A882"/>
    <mergeCell ref="B881:B882"/>
    <mergeCell ref="D881:D882"/>
    <mergeCell ref="E881:E882"/>
    <mergeCell ref="G897:G898"/>
    <mergeCell ref="F892:G893"/>
    <mergeCell ref="A894:G894"/>
    <mergeCell ref="G895:G896"/>
    <mergeCell ref="C895:C896"/>
    <mergeCell ref="A904:A905"/>
    <mergeCell ref="B904:B905"/>
    <mergeCell ref="D904:D905"/>
    <mergeCell ref="E904:E905"/>
    <mergeCell ref="E867:E868"/>
    <mergeCell ref="G869:G870"/>
    <mergeCell ref="F871:G873"/>
    <mergeCell ref="A874:G874"/>
    <mergeCell ref="G875:G876"/>
    <mergeCell ref="G877:G878"/>
    <mergeCell ref="G879:G880"/>
    <mergeCell ref="F875:F876"/>
    <mergeCell ref="F877:F878"/>
    <mergeCell ref="F879:F880"/>
    <mergeCell ref="F869:F870"/>
    <mergeCell ref="D879:D880"/>
    <mergeCell ref="G881:G882"/>
    <mergeCell ref="F883:G885"/>
    <mergeCell ref="A886:G886"/>
    <mergeCell ref="G887:G888"/>
    <mergeCell ref="C887:C888"/>
    <mergeCell ref="D857:D858"/>
    <mergeCell ref="E857:E858"/>
    <mergeCell ref="F859:F860"/>
    <mergeCell ref="F861:F862"/>
    <mergeCell ref="F863:F864"/>
    <mergeCell ref="F865:F866"/>
    <mergeCell ref="F867:F868"/>
    <mergeCell ref="D867:D868"/>
    <mergeCell ref="F914:F917"/>
    <mergeCell ref="F918:F919"/>
    <mergeCell ref="E895:E896"/>
    <mergeCell ref="F899:G900"/>
    <mergeCell ref="A901:G901"/>
    <mergeCell ref="G902:G903"/>
    <mergeCell ref="G904:G905"/>
    <mergeCell ref="F909:G911"/>
    <mergeCell ref="A912:G912"/>
    <mergeCell ref="A913:G913"/>
    <mergeCell ref="G918:G919"/>
    <mergeCell ref="A918:A919"/>
    <mergeCell ref="B918:B919"/>
    <mergeCell ref="A909:C911"/>
    <mergeCell ref="D918:D919"/>
    <mergeCell ref="E918:E919"/>
    <mergeCell ref="C918:C919"/>
    <mergeCell ref="E914:E917"/>
    <mergeCell ref="A902:A903"/>
    <mergeCell ref="B902:B903"/>
    <mergeCell ref="E865:E866"/>
    <mergeCell ref="A859:A860"/>
    <mergeCell ref="B859:B860"/>
    <mergeCell ref="D859:D860"/>
    <mergeCell ref="A1016:G1016"/>
    <mergeCell ref="A1021:A1022"/>
    <mergeCell ref="B1021:B1022"/>
    <mergeCell ref="D1021:D1022"/>
    <mergeCell ref="E1021:E1022"/>
    <mergeCell ref="D1007:D1008"/>
    <mergeCell ref="E1007:E1008"/>
    <mergeCell ref="A1009:A1010"/>
    <mergeCell ref="B1009:B1010"/>
    <mergeCell ref="D1009:D1010"/>
    <mergeCell ref="E1009:E1010"/>
    <mergeCell ref="A970:A971"/>
    <mergeCell ref="B970:B971"/>
    <mergeCell ref="D970:D971"/>
    <mergeCell ref="E970:E971"/>
    <mergeCell ref="A979:A980"/>
    <mergeCell ref="B979:B980"/>
    <mergeCell ref="A981:A982"/>
    <mergeCell ref="B981:B982"/>
    <mergeCell ref="D981:D982"/>
    <mergeCell ref="E981:E982"/>
    <mergeCell ref="A974:A975"/>
    <mergeCell ref="B974:B975"/>
    <mergeCell ref="A976:A978"/>
    <mergeCell ref="B987:B988"/>
    <mergeCell ref="D987:D988"/>
    <mergeCell ref="A989:C989"/>
    <mergeCell ref="D983:D984"/>
    <mergeCell ref="E983:E984"/>
    <mergeCell ref="B976:B978"/>
    <mergeCell ref="C981:C982"/>
    <mergeCell ref="A991:A992"/>
    <mergeCell ref="G960:G961"/>
    <mergeCell ref="G962:G963"/>
    <mergeCell ref="G964:G965"/>
    <mergeCell ref="G966:G967"/>
    <mergeCell ref="G968:G969"/>
    <mergeCell ref="G970:G971"/>
    <mergeCell ref="F972:G972"/>
    <mergeCell ref="A973:G973"/>
    <mergeCell ref="G974:G975"/>
    <mergeCell ref="G976:G978"/>
    <mergeCell ref="G979:G980"/>
    <mergeCell ref="G981:G982"/>
    <mergeCell ref="G983:G984"/>
    <mergeCell ref="G985:G986"/>
    <mergeCell ref="G987:G988"/>
    <mergeCell ref="F989:G989"/>
    <mergeCell ref="G1005:G1006"/>
    <mergeCell ref="F960:F961"/>
    <mergeCell ref="F962:F963"/>
    <mergeCell ref="F964:F965"/>
    <mergeCell ref="F966:F967"/>
    <mergeCell ref="B962:B963"/>
    <mergeCell ref="D962:D963"/>
    <mergeCell ref="E962:E963"/>
    <mergeCell ref="G1001:G1002"/>
    <mergeCell ref="G1003:G1004"/>
    <mergeCell ref="B968:B969"/>
    <mergeCell ref="B985:B986"/>
    <mergeCell ref="A968:A969"/>
    <mergeCell ref="E987:E988"/>
    <mergeCell ref="C962:C963"/>
    <mergeCell ref="C960:C961"/>
    <mergeCell ref="G1034:G1035"/>
    <mergeCell ref="G1036:G1037"/>
    <mergeCell ref="G1038:G1039"/>
    <mergeCell ref="G1040:G1041"/>
    <mergeCell ref="G1042:G1043"/>
    <mergeCell ref="F1047:G1048"/>
    <mergeCell ref="A1044:A1045"/>
    <mergeCell ref="B1044:B1045"/>
    <mergeCell ref="C1044:C1045"/>
    <mergeCell ref="D1044:D1045"/>
    <mergeCell ref="E1044:E1045"/>
    <mergeCell ref="F1044:F1045"/>
    <mergeCell ref="F1049:G1051"/>
    <mergeCell ref="A1052:G1052"/>
    <mergeCell ref="A1053:G1053"/>
    <mergeCell ref="G1054:G1055"/>
    <mergeCell ref="A1068:A1069"/>
    <mergeCell ref="B1068:B1069"/>
    <mergeCell ref="D1068:D1069"/>
    <mergeCell ref="E1068:E1069"/>
    <mergeCell ref="F1034:F1035"/>
    <mergeCell ref="F1036:F1037"/>
    <mergeCell ref="F1038:F1039"/>
    <mergeCell ref="F1040:F1041"/>
    <mergeCell ref="F1042:F1043"/>
    <mergeCell ref="D1064:D1065"/>
    <mergeCell ref="E1064:E1065"/>
    <mergeCell ref="A1066:A1067"/>
    <mergeCell ref="B1066:B1067"/>
    <mergeCell ref="D1066:D1067"/>
    <mergeCell ref="E1066:E1067"/>
    <mergeCell ref="F1058:F1059"/>
    <mergeCell ref="C1068:C1069"/>
    <mergeCell ref="C1070:C1071"/>
    <mergeCell ref="C1064:C1065"/>
    <mergeCell ref="D1082:D1083"/>
    <mergeCell ref="E1082:E1083"/>
    <mergeCell ref="A1082:A1083"/>
    <mergeCell ref="B1082:B1083"/>
    <mergeCell ref="C1076:C1077"/>
    <mergeCell ref="A1086:A1087"/>
    <mergeCell ref="B1086:B1087"/>
    <mergeCell ref="D1086:D1087"/>
    <mergeCell ref="E1086:E1087"/>
    <mergeCell ref="F1062:F1063"/>
    <mergeCell ref="F1064:F1065"/>
    <mergeCell ref="F1066:F1067"/>
    <mergeCell ref="F1068:F1069"/>
    <mergeCell ref="F1070:F1071"/>
    <mergeCell ref="F1074:F1075"/>
    <mergeCell ref="D1090:D1091"/>
    <mergeCell ref="C1106:C1107"/>
    <mergeCell ref="D1108:D1109"/>
    <mergeCell ref="E1108:E1109"/>
    <mergeCell ref="B1112:B1113"/>
    <mergeCell ref="D1112:D1113"/>
    <mergeCell ref="E1112:E1113"/>
    <mergeCell ref="F1088:F1089"/>
    <mergeCell ref="F1090:F1091"/>
    <mergeCell ref="F1092:F1093"/>
    <mergeCell ref="F1094:F1096"/>
    <mergeCell ref="C1104:C1105"/>
    <mergeCell ref="F1104:F1105"/>
    <mergeCell ref="C1112:C1113"/>
    <mergeCell ref="D1106:D1107"/>
    <mergeCell ref="C1108:C1109"/>
    <mergeCell ref="C1110:C1111"/>
    <mergeCell ref="B1148:B1149"/>
    <mergeCell ref="D1148:D1149"/>
    <mergeCell ref="E1148:E1149"/>
    <mergeCell ref="A1150:A1151"/>
    <mergeCell ref="B1150:B1151"/>
    <mergeCell ref="G1092:G1093"/>
    <mergeCell ref="F1097:G1098"/>
    <mergeCell ref="F1099:G1101"/>
    <mergeCell ref="A1102:G1102"/>
    <mergeCell ref="A1103:G1103"/>
    <mergeCell ref="G1104:G1105"/>
    <mergeCell ref="G1106:G1107"/>
    <mergeCell ref="G1108:G1109"/>
    <mergeCell ref="G1110:G1111"/>
    <mergeCell ref="G1112:G1113"/>
    <mergeCell ref="G1114:G1115"/>
    <mergeCell ref="B1114:B1115"/>
    <mergeCell ref="D1114:D1115"/>
    <mergeCell ref="E1114:E1115"/>
    <mergeCell ref="C1114:C1115"/>
    <mergeCell ref="C1116:C1117"/>
    <mergeCell ref="E1110:E1111"/>
    <mergeCell ref="F1108:F1109"/>
    <mergeCell ref="F1110:F1111"/>
    <mergeCell ref="F1112:F1113"/>
    <mergeCell ref="E1106:E1107"/>
    <mergeCell ref="F1137:F1138"/>
    <mergeCell ref="F1139:F1140"/>
    <mergeCell ref="F1144:F1145"/>
    <mergeCell ref="F1146:F1147"/>
    <mergeCell ref="F1148:F1149"/>
    <mergeCell ref="F1150:F1151"/>
    <mergeCell ref="G1220:G1221"/>
    <mergeCell ref="G1222:G1223"/>
    <mergeCell ref="G1224:G1225"/>
    <mergeCell ref="G1226:G1227"/>
    <mergeCell ref="F1228:G1229"/>
    <mergeCell ref="F1230:G1232"/>
    <mergeCell ref="A1236:C1239"/>
    <mergeCell ref="E1238:E1239"/>
    <mergeCell ref="D1238:D1239"/>
    <mergeCell ref="F1233:G1235"/>
    <mergeCell ref="F1236:G1239"/>
    <mergeCell ref="G1177:G1178"/>
    <mergeCell ref="G1179:G1180"/>
    <mergeCell ref="G1181:G1182"/>
    <mergeCell ref="G1183:G1184"/>
    <mergeCell ref="G1185:G1186"/>
    <mergeCell ref="G1187:G1188"/>
    <mergeCell ref="F1189:G1190"/>
    <mergeCell ref="F1191:G1193"/>
    <mergeCell ref="A1194:G1194"/>
    <mergeCell ref="A1195:G1195"/>
    <mergeCell ref="G1196:G1198"/>
    <mergeCell ref="G1199:G1200"/>
    <mergeCell ref="G1201:G1202"/>
    <mergeCell ref="G1203:G1204"/>
    <mergeCell ref="G1205:G1206"/>
    <mergeCell ref="G1207:G1208"/>
    <mergeCell ref="A1181:A1182"/>
    <mergeCell ref="B1181:B1182"/>
    <mergeCell ref="A1179:A1180"/>
    <mergeCell ref="A1215:A1216"/>
    <mergeCell ref="B1215:B1216"/>
    <mergeCell ref="G1209:G1210"/>
    <mergeCell ref="D1226:D1227"/>
    <mergeCell ref="E1226:E1227"/>
    <mergeCell ref="C1226:C1227"/>
    <mergeCell ref="F1196:F1198"/>
    <mergeCell ref="A138:G138"/>
    <mergeCell ref="A152:G152"/>
    <mergeCell ref="A153:G153"/>
    <mergeCell ref="A11:A12"/>
    <mergeCell ref="B11:B12"/>
    <mergeCell ref="C13:C14"/>
    <mergeCell ref="C15:C16"/>
    <mergeCell ref="A29:C30"/>
    <mergeCell ref="D52:D53"/>
    <mergeCell ref="E52:E53"/>
    <mergeCell ref="D32:D33"/>
    <mergeCell ref="E32:E33"/>
    <mergeCell ref="G1211:G1212"/>
    <mergeCell ref="G1213:G1214"/>
    <mergeCell ref="G1215:G1216"/>
    <mergeCell ref="F1217:G1217"/>
    <mergeCell ref="A1219:G1219"/>
    <mergeCell ref="G1144:G1145"/>
    <mergeCell ref="G1146:G1147"/>
    <mergeCell ref="G1148:G1149"/>
    <mergeCell ref="G1150:G1151"/>
    <mergeCell ref="F1153:G1154"/>
    <mergeCell ref="A1155:G1155"/>
    <mergeCell ref="G1156:G1157"/>
    <mergeCell ref="G1158:G1159"/>
    <mergeCell ref="G1160:G1161"/>
    <mergeCell ref="G1162:G1163"/>
    <mergeCell ref="G1164:G1165"/>
    <mergeCell ref="G1166:G1167"/>
    <mergeCell ref="G1168:G1169"/>
    <mergeCell ref="G1171:G1172"/>
    <mergeCell ref="G1173:G1174"/>
    <mergeCell ref="G1120:G1121"/>
    <mergeCell ref="F1124:G1125"/>
    <mergeCell ref="A1122:A1123"/>
    <mergeCell ref="B1122:B1123"/>
    <mergeCell ref="G1056:G1057"/>
    <mergeCell ref="A1073:G1073"/>
    <mergeCell ref="G1074:G1075"/>
    <mergeCell ref="G1076:G1077"/>
    <mergeCell ref="G1078:G1079"/>
    <mergeCell ref="G1080:G1081"/>
    <mergeCell ref="G1088:G1089"/>
    <mergeCell ref="G1090:G1091"/>
    <mergeCell ref="G1116:G1117"/>
    <mergeCell ref="G1118:G1119"/>
    <mergeCell ref="F1106:F1107"/>
    <mergeCell ref="F1114:F1115"/>
    <mergeCell ref="F1116:F1117"/>
    <mergeCell ref="G1082:G1083"/>
    <mergeCell ref="G1084:G1085"/>
    <mergeCell ref="G1086:G1087"/>
    <mergeCell ref="A1112:A1113"/>
    <mergeCell ref="A1090:A1091"/>
    <mergeCell ref="F1080:F1081"/>
    <mergeCell ref="F1082:F1083"/>
    <mergeCell ref="F1084:F1085"/>
    <mergeCell ref="F1086:F1087"/>
    <mergeCell ref="D1110:D1111"/>
    <mergeCell ref="E1:G6"/>
    <mergeCell ref="A7:G7"/>
    <mergeCell ref="C196:C197"/>
    <mergeCell ref="C198:C199"/>
    <mergeCell ref="C178:C179"/>
    <mergeCell ref="C190:C191"/>
    <mergeCell ref="A180:A181"/>
    <mergeCell ref="B180:B181"/>
    <mergeCell ref="D180:D181"/>
    <mergeCell ref="E70:E71"/>
    <mergeCell ref="C156:C157"/>
    <mergeCell ref="C158:C159"/>
    <mergeCell ref="D170:D171"/>
    <mergeCell ref="A160:A161"/>
    <mergeCell ref="B160:B161"/>
    <mergeCell ref="E160:E161"/>
    <mergeCell ref="B162:B163"/>
    <mergeCell ref="D162:D163"/>
    <mergeCell ref="E162:E163"/>
    <mergeCell ref="A110:G110"/>
    <mergeCell ref="C172:C173"/>
    <mergeCell ref="C174:C175"/>
    <mergeCell ref="B170:B171"/>
    <mergeCell ref="A170:A171"/>
    <mergeCell ref="B105:B106"/>
    <mergeCell ref="D105:D106"/>
    <mergeCell ref="A97:A98"/>
    <mergeCell ref="B97:B98"/>
    <mergeCell ref="D97:D98"/>
    <mergeCell ref="B23:B24"/>
    <mergeCell ref="D23:D24"/>
    <mergeCell ref="A65:G65"/>
    <mergeCell ref="G448:G449"/>
    <mergeCell ref="E448:E449"/>
    <mergeCell ref="D448:D449"/>
    <mergeCell ref="G1058:G1059"/>
    <mergeCell ref="G1060:G1061"/>
    <mergeCell ref="G1062:G1063"/>
    <mergeCell ref="G1064:G1065"/>
    <mergeCell ref="G1066:G1067"/>
    <mergeCell ref="G1068:G1069"/>
    <mergeCell ref="G1070:G1071"/>
    <mergeCell ref="F1072:G1072"/>
    <mergeCell ref="A852:G852"/>
    <mergeCell ref="A461:A462"/>
    <mergeCell ref="A463:A464"/>
    <mergeCell ref="B461:B462"/>
    <mergeCell ref="B463:B464"/>
    <mergeCell ref="C461:C462"/>
    <mergeCell ref="C463:C464"/>
    <mergeCell ref="D461:D462"/>
    <mergeCell ref="D463:D464"/>
    <mergeCell ref="E461:E462"/>
    <mergeCell ref="E463:E464"/>
    <mergeCell ref="F461:F462"/>
    <mergeCell ref="F463:F464"/>
    <mergeCell ref="G461:G462"/>
    <mergeCell ref="G463:G464"/>
    <mergeCell ref="C1066:C1067"/>
    <mergeCell ref="G1007:G1008"/>
    <mergeCell ref="G1009:G1010"/>
    <mergeCell ref="F1011:G1011"/>
    <mergeCell ref="F1012:G1014"/>
    <mergeCell ref="A1015:G1015"/>
  </mergeCells>
  <pageMargins left="1.0236220472440944" right="0.23622047244094491" top="0.94488188976377963" bottom="0.94488188976377963" header="0.31496062992125984" footer="0.31496062992125984"/>
  <pageSetup paperSize="9" scale="90" orientation="portrait" useFirstPageNumber="1" r:id="rId1"/>
  <headerFooter differentFirst="1">
    <oddHeader>&amp;CСтраница 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2019-01-02T11:09:19Z</dcterms:modified>
</cp:coreProperties>
</file>